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G:\Cac quan huyen gui 23 10 2020\"/>
    </mc:Choice>
  </mc:AlternateContent>
  <xr:revisionPtr revIDLastSave="0" documentId="13_ncr:1_{748151CA-FE19-4318-A239-E90AE640B7F8}" xr6:coauthVersionLast="45" xr6:coauthVersionMax="45" xr10:uidLastSave="{00000000-0000-0000-0000-000000000000}"/>
  <bookViews>
    <workbookView xWindow="-120" yWindow="-120" windowWidth="20730" windowHeight="11160" firstSheet="1" activeTab="1" xr2:uid="{00000000-000D-0000-FFFF-FFFF00000000}"/>
  </bookViews>
  <sheets>
    <sheet name="foxz" sheetId="4" state="veryHidden" r:id="rId1"/>
    <sheet name="DANH MUC DU AN" sheetId="8" r:id="rId2"/>
    <sheet name="sở rà dm thu hồi" sheetId="9" r:id="rId3"/>
  </sheets>
  <definedNames>
    <definedName name="_xlnm.Print_Area" localSheetId="1">'DANH MUC DU AN'!$A$1:$K$144</definedName>
    <definedName name="_xlnm.Print_Area" localSheetId="2">'sở rà dm thu hồi'!$A$1:$K$143</definedName>
    <definedName name="_xlnm.Print_Titles" localSheetId="1">'DANH MUC DU AN'!$5:$7</definedName>
    <definedName name="_xlnm.Print_Titles" localSheetId="2">'sở rà dm thu hồi'!$5:$7</definedName>
  </definedNames>
  <calcPr calcId="181029"/>
</workbook>
</file>

<file path=xl/calcChain.xml><?xml version="1.0" encoding="utf-8"?>
<calcChain xmlns="http://schemas.openxmlformats.org/spreadsheetml/2006/main">
  <c r="G141" i="9" l="1"/>
  <c r="F141" i="9"/>
  <c r="E141" i="9"/>
  <c r="G127" i="9"/>
  <c r="E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6" i="9"/>
  <c r="F96" i="9"/>
  <c r="G95" i="9"/>
  <c r="F95" i="9"/>
  <c r="G94" i="9"/>
  <c r="G93" i="9"/>
  <c r="F93" i="9"/>
  <c r="G92" i="9"/>
  <c r="F92" i="9"/>
  <c r="G91" i="9"/>
  <c r="G90" i="9"/>
  <c r="G89" i="9"/>
  <c r="F89" i="9"/>
  <c r="G88" i="9"/>
  <c r="G87" i="9"/>
  <c r="G86" i="9"/>
  <c r="E85" i="9"/>
  <c r="E84" i="9" s="1"/>
  <c r="G82" i="9"/>
  <c r="F82" i="9"/>
  <c r="E82" i="9"/>
  <c r="G80" i="9"/>
  <c r="F80" i="9"/>
  <c r="E80" i="9"/>
  <c r="G79" i="9"/>
  <c r="G78" i="9"/>
  <c r="F78" i="9"/>
  <c r="G77" i="9"/>
  <c r="F77" i="9"/>
  <c r="G76" i="9"/>
  <c r="G75" i="9"/>
  <c r="G74" i="9"/>
  <c r="G73" i="9"/>
  <c r="E72" i="9"/>
  <c r="G70" i="9"/>
  <c r="F70" i="9"/>
  <c r="E70" i="9"/>
  <c r="F62" i="9"/>
  <c r="F61" i="9" s="1"/>
  <c r="E62" i="9"/>
  <c r="E61" i="9" s="1"/>
  <c r="G53" i="9"/>
  <c r="G52" i="9"/>
  <c r="G51" i="9"/>
  <c r="G50" i="9"/>
  <c r="G49" i="9"/>
  <c r="G48" i="9"/>
  <c r="G47" i="9"/>
  <c r="G46" i="9"/>
  <c r="F46" i="9"/>
  <c r="G45" i="9"/>
  <c r="F45" i="9"/>
  <c r="G44" i="9"/>
  <c r="G43" i="9"/>
  <c r="G42" i="9"/>
  <c r="G41" i="9"/>
  <c r="G40" i="9"/>
  <c r="G39" i="9"/>
  <c r="G38" i="9"/>
  <c r="F38" i="9"/>
  <c r="G37" i="9"/>
  <c r="F37" i="9"/>
  <c r="E36" i="9"/>
  <c r="G28" i="9"/>
  <c r="G27" i="9"/>
  <c r="G26" i="9"/>
  <c r="G25" i="9"/>
  <c r="F20" i="9"/>
  <c r="F19" i="9"/>
  <c r="F16" i="9"/>
  <c r="F15" i="9"/>
  <c r="F14" i="9"/>
  <c r="F13" i="9"/>
  <c r="F12" i="9"/>
  <c r="E10" i="9"/>
  <c r="F36" i="9" l="1"/>
  <c r="G36" i="9"/>
  <c r="G10" i="9" s="1"/>
  <c r="G72" i="9"/>
  <c r="G69" i="9" s="1"/>
  <c r="F72" i="9"/>
  <c r="F69" i="9" s="1"/>
  <c r="F85" i="9"/>
  <c r="F84" i="9" s="1"/>
  <c r="E9" i="9"/>
  <c r="E69" i="9"/>
  <c r="G85" i="9"/>
  <c r="G84" i="9" s="1"/>
  <c r="F10" i="9"/>
  <c r="F9" i="9" s="1"/>
  <c r="G62" i="9"/>
  <c r="G61" i="9" s="1"/>
  <c r="G142" i="8"/>
  <c r="F142" i="8"/>
  <c r="E142" i="8"/>
  <c r="G128" i="8"/>
  <c r="E128" i="8"/>
  <c r="E86" i="8" s="1"/>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7" i="8"/>
  <c r="F97" i="8"/>
  <c r="G96" i="8"/>
  <c r="F96" i="8"/>
  <c r="G95" i="8"/>
  <c r="G94" i="8"/>
  <c r="F94" i="8"/>
  <c r="G93" i="8"/>
  <c r="F93" i="8"/>
  <c r="G92" i="8"/>
  <c r="G91" i="8"/>
  <c r="G90" i="8"/>
  <c r="F90" i="8"/>
  <c r="G89" i="8"/>
  <c r="G88" i="8"/>
  <c r="G87" i="8"/>
  <c r="G82" i="8"/>
  <c r="F82" i="8"/>
  <c r="E82" i="8"/>
  <c r="G80" i="8"/>
  <c r="F80" i="8"/>
  <c r="E80" i="8"/>
  <c r="G79" i="8"/>
  <c r="G78" i="8"/>
  <c r="F78" i="8"/>
  <c r="G77" i="8"/>
  <c r="F77" i="8"/>
  <c r="G76" i="8"/>
  <c r="G75" i="8"/>
  <c r="G74" i="8"/>
  <c r="G73" i="8"/>
  <c r="E72" i="8"/>
  <c r="G70" i="8"/>
  <c r="F70" i="8"/>
  <c r="E70" i="8"/>
  <c r="F62" i="8"/>
  <c r="F61" i="8" s="1"/>
  <c r="E62" i="8"/>
  <c r="G62" i="8" s="1"/>
  <c r="G61" i="8" s="1"/>
  <c r="G53" i="8"/>
  <c r="G52" i="8"/>
  <c r="G51" i="8"/>
  <c r="G50" i="8"/>
  <c r="G49" i="8"/>
  <c r="G48" i="8"/>
  <c r="G47" i="8"/>
  <c r="G46" i="8"/>
  <c r="F46" i="8"/>
  <c r="G45" i="8"/>
  <c r="F45" i="8"/>
  <c r="G44" i="8"/>
  <c r="G43" i="8"/>
  <c r="G42" i="8"/>
  <c r="G41" i="8"/>
  <c r="G40" i="8"/>
  <c r="G39" i="8"/>
  <c r="G38" i="8"/>
  <c r="F38" i="8"/>
  <c r="G37" i="8"/>
  <c r="F37" i="8"/>
  <c r="E36" i="8"/>
  <c r="G28" i="8"/>
  <c r="G27" i="8"/>
  <c r="G26" i="8"/>
  <c r="G25" i="8"/>
  <c r="F20" i="8"/>
  <c r="F19" i="8"/>
  <c r="F16" i="8"/>
  <c r="F15" i="8"/>
  <c r="F14" i="8"/>
  <c r="F13" i="8"/>
  <c r="F12" i="8"/>
  <c r="E10" i="8"/>
  <c r="F8" i="9" l="1"/>
  <c r="F143" i="9" s="1"/>
  <c r="E8" i="9"/>
  <c r="E143" i="9" s="1"/>
  <c r="G9" i="9"/>
  <c r="G8" i="9" s="1"/>
  <c r="G143" i="9" s="1"/>
  <c r="F72" i="8"/>
  <c r="F69" i="8" s="1"/>
  <c r="E85" i="8"/>
  <c r="E69" i="8"/>
  <c r="F36" i="8"/>
  <c r="F10" i="8" s="1"/>
  <c r="F9" i="8" s="1"/>
  <c r="G86" i="8"/>
  <c r="G85" i="8" s="1"/>
  <c r="F86" i="8"/>
  <c r="F85" i="8" s="1"/>
  <c r="G72" i="8"/>
  <c r="G69" i="8" s="1"/>
  <c r="G36" i="8"/>
  <c r="G10" i="8" s="1"/>
  <c r="G9" i="8" s="1"/>
  <c r="E61" i="8"/>
  <c r="E9" i="8" s="1"/>
  <c r="E8" i="8" l="1"/>
  <c r="E144" i="8" s="1"/>
  <c r="F8" i="8"/>
  <c r="F144" i="8" s="1"/>
  <c r="G8" i="8"/>
  <c r="G144" i="8" s="1"/>
</calcChain>
</file>

<file path=xl/sharedStrings.xml><?xml version="1.0" encoding="utf-8"?>
<sst xmlns="http://schemas.openxmlformats.org/spreadsheetml/2006/main" count="1528" uniqueCount="380">
  <si>
    <t>Diện tích (ha)</t>
  </si>
  <si>
    <t>Trong đó diện tích (ha)</t>
  </si>
  <si>
    <t>Vị trí</t>
  </si>
  <si>
    <t>Địa danh xã</t>
  </si>
  <si>
    <t>Tên công trình dự án</t>
  </si>
  <si>
    <t>Ghi chú</t>
  </si>
  <si>
    <t>TT</t>
  </si>
  <si>
    <t>BIỂU TỔNG HỢP ĐĂNG KÝ CÁC DỰ ÁN TRONG KẾ HOẠCH SỬ DỤNG ĐẤT NĂM 2021</t>
  </si>
  <si>
    <t>Mục đích sử dụng</t>
  </si>
  <si>
    <t>Cơ quan tổ chức, người đăng ký</t>
  </si>
  <si>
    <t>Đất trồng lúa 
(ha)</t>
  </si>
  <si>
    <t>Các căn cứ 
pháp lý</t>
  </si>
  <si>
    <t>(kèm theo Tờ trình số:           TTr/UBND ngày ……/…../2020 của UBND huyện Phú Xuyên</t>
  </si>
  <si>
    <t>A</t>
  </si>
  <si>
    <t>Các dự án nằm trong Kế hoạch sử dụng đất năm 2020 cần chuyển tiếp thực hiện sang 2021</t>
  </si>
  <si>
    <t>I</t>
  </si>
  <si>
    <t>Các dự án nằm trong Nghị quyết số 27/NQ-HĐND ngày 04/12/2019 của HĐND thành phố</t>
  </si>
  <si>
    <t>I.1</t>
  </si>
  <si>
    <t>Các dự án trong biểu 1A</t>
  </si>
  <si>
    <t>Các dự án trong biểu 1B</t>
  </si>
  <si>
    <t>Các dự án trong biểu 2</t>
  </si>
  <si>
    <t>I.2</t>
  </si>
  <si>
    <t>I.3</t>
  </si>
  <si>
    <t>B</t>
  </si>
  <si>
    <t>Các dự án trong biểu 2A</t>
  </si>
  <si>
    <t>Các dự án trong biểu 2B</t>
  </si>
  <si>
    <t>Các dự án trong biểu 3</t>
  </si>
  <si>
    <t>II.1</t>
  </si>
  <si>
    <t>II.2</t>
  </si>
  <si>
    <t>II.3</t>
  </si>
  <si>
    <t>II</t>
  </si>
  <si>
    <t>III</t>
  </si>
  <si>
    <t>Các dự án nằm ngoài Nghị quyết số 27/NQ-HĐND ngày 04/12/2019 và số 08/NQ-HĐND ngày 07/7/2020 của HĐND thành phố</t>
  </si>
  <si>
    <t>Các dự án nằm trong Nghị quyết số 08/NQ-HĐND ngày 07/7/2020 của HĐND thành phố</t>
  </si>
  <si>
    <t>Các dự án đăng ký mới thực hiện trong năm 2021</t>
  </si>
  <si>
    <t>Các dự án phải báo cáo HĐND Thành phố thông qua theo quy đinh tại Khoản 3 Điều 62 Luật đất đai năm 2013</t>
  </si>
  <si>
    <t>Các dự án không phải báo cáo HĐND thành phố thông qua</t>
  </si>
  <si>
    <t>TCN</t>
  </si>
  <si>
    <t>Kho bạc nhà nước</t>
  </si>
  <si>
    <t>thị trấn Phú Xuyên</t>
  </si>
  <si>
    <t>Văn bản số 3082/UBND-ĐT ngày 15/7/2020 của UBND thành phố Hà Nội về địa điểm quy hoạch làm trụ sở làm việc kho bạc Nhà nước huyện Phú Xuyên</t>
  </si>
  <si>
    <t>Dự án xây dựng mới kho bạc nhà nước huyện Phú Xuyên</t>
  </si>
  <si>
    <t>CQP</t>
  </si>
  <si>
    <t>xã Phúc Tiến</t>
  </si>
  <si>
    <t>TMD</t>
  </si>
  <si>
    <t>Xã Châu Can</t>
  </si>
  <si>
    <t>Xã Châu Can
(2 vị trí)</t>
  </si>
  <si>
    <t xml:space="preserve">Xây dựng cửa hàng xăng dầu, kết hợp thương mại dịch vụ giới thiệu sản phẩm làng nghề, nông sản, thực phẩm của Hà Nội trên địa bàn huyện Phú Xuyên </t>
  </si>
  <si>
    <t>Xã Phú Túc
(2 vị trí)</t>
  </si>
  <si>
    <t>Xã Hồng Minh</t>
  </si>
  <si>
    <t>-Văn bản số 913/UBND ngày 15/5/2020 của UBND huyện Phú Xuyên về giới thiệu địa điểm Xây dựng cửa hàng xăng dầu, kết hợp thương mại dịch vụ giới thiệu sản phẩm làng nghề, nông sản, thực phẩm của Hà Nội trên địa bàn huyện Phú Xuyên.
-Văn bản số 2903/SCT-KHTCTH ngày 06/7/2020 của Sở Công thương Hà Nội về việc đề nghị tham gia ý kiến về địa điểm đề xuất xây dựng kết hợp thương mại dịch vụ.
-Văn bản số 1470/UBND-KT ngày 23/7/2020 về việc tham gia ý kiến địa điểm xây dựng cửa hàng xăng dầu, kết hợp thương mại dịch vụ.</t>
  </si>
  <si>
    <t>Xây dựng chợ đầu mối cụm xã, Trung tâm thương mại cụm xã</t>
  </si>
  <si>
    <t>DCH</t>
  </si>
  <si>
    <t xml:space="preserve">Quyết định số 5058/QĐ-UBND ngày 05/11/2012 của UBND thành phố Hà Nội về phát triển và quản lý chợ trên địa bàn thành phố Hà Nội. 
Quyết định số 28/QĐ-UBND ngày 16/11/2018 của UBND thành phố Hà Nội về việc phát triển và quản lý chợ trên địa bàn thành phố Hà Nội .
Văn bản só 1856/UBND-KT ngày 07/9/2020 của UBND huyện Phú Xuyên về việc cho ý kiến về việc đề xuất làm chủ đầu tư xây dựng "Chợ, chợ đầu mối cụm xã, trung tâm thương mại cụm xã" 
</t>
  </si>
  <si>
    <t>Đấu giá quyền sử dụng đất ở tại Khu Ao Cửa nổ, thôn Văn Lãng</t>
  </si>
  <si>
    <t>Đấu giá quyền sử dụng đất ở tại Khu Trại ông Ổn, TK Phú Gia</t>
  </si>
  <si>
    <t>Đấu giá quyền sử dụng đất ở tại Khu giáp trường Cơ Điện, TK Phú Thịnh</t>
  </si>
  <si>
    <t>Đấu giá quyền sử dụng đất ở tại Khu giáp Trình Viên, thôn Tân độ</t>
  </si>
  <si>
    <t>Đấu giá quyền sử dụng đất ở tại  Khu dọc dưới thôn Giẽ Hạ</t>
  </si>
  <si>
    <t>Đấu giá quyền sử dụng đất ở tại Ngã tư Mễ đi chợ Chằm</t>
  </si>
  <si>
    <t>Đấu giá QSDĐ Khu Đầm 3, thôn Ứng Hòa</t>
  </si>
  <si>
    <t>Dự án đầu tư xây dựng hạ tầng kỹ thuật khu đấu giá quyền sử dụng đất tại khu Thùng Nhèm, thôn An Khoái, xã Phúc Tiến, huyện Phú Xuyên</t>
  </si>
  <si>
    <t>Dự án đấu giá quyền sử dụng đất Ruộng Bà trường TK Đại Nam</t>
  </si>
  <si>
    <t>Dự án đấu giá quyền sử dụng đất Khu Rãnh Sen, thôn Bối Khê</t>
  </si>
  <si>
    <t>Khu đấu giá quyền sử dụng đất Phúc Xuyên</t>
  </si>
  <si>
    <t>Dự án đấu giá quyền sử dụng đất Khu đô thị Mỹ Hà</t>
  </si>
  <si>
    <t>Dự án đấu giá quyền sử dụng đất Khu Ao Hè Thu, thôn Thành Lập 2</t>
  </si>
  <si>
    <t>Dự án đấu giá quyền sử dụng đất Khu đồng soi trên Thôn Tư Sản</t>
  </si>
  <si>
    <t>Dự án đấu giá quyền sử dụng đất Khu ải mạ sau trường TH Thôn Lưu Đông</t>
  </si>
  <si>
    <t>Dự án đấu giá quyền sử dụng đất Khu Đồng Khay, thôn Nội</t>
  </si>
  <si>
    <t>Dự án đấu giá quyền sử dụng đất Khu cửa ông Ngợi thôn  Vĩnh Trung</t>
  </si>
  <si>
    <t>Dự án đấu giá quyền sử dụng đất Khu ao chăn nuôi thôn Khai Thái</t>
  </si>
  <si>
    <t>Dự án đấu giá quyền sử dụng đất khu Đồng Mèo, xã Tri Trung</t>
  </si>
  <si>
    <t>Dự án đấu giá quyền sử dụng đất Khu cống đầm, Mai Trang</t>
  </si>
  <si>
    <t>Đấu giá QSD đất ở khu ao ông Bẩy, thôn Giáp Ba, xã Bạch Hạ</t>
  </si>
  <si>
    <t xml:space="preserve">Dự án đấu giá quyền sử dụng đất Khu ao phía Nam thôn Lập Phương </t>
  </si>
  <si>
    <t>Dự án đấu giá quyền sử dụng đất Khu ao phía Tây đường sắt, thôn Kiều Đoài</t>
  </si>
  <si>
    <t>Dự án đấu giá quyền sử dụng đất Khu Lò cửa đình thôn Xuân La</t>
  </si>
  <si>
    <t>Dự án đấu giá quyền sử dụng đất Khu Thùng Lò Gạch, thôn Bái Đô</t>
  </si>
  <si>
    <t>ONT</t>
  </si>
  <si>
    <t>UBND huyện Phú Xuyên</t>
  </si>
  <si>
    <t>Đấu giá QSD đất ở tại Khu Chuôm, thôn Nhị Khê, xã Hoàng Long, huyện Phú Xuyên</t>
  </si>
  <si>
    <t xml:space="preserve">Đấu giá QSD đất ở tại ao Nhà văn hóa, thôn Thượng, xã Chuyên Mỹ, huyện Phú Xuyên
</t>
  </si>
  <si>
    <t xml:space="preserve">Đấu giá QSD đất ở tại khu Đường Tròn, thôn Ngọ, xã Chuyên Mỹ, huyện Phú Xuyên
</t>
  </si>
  <si>
    <t xml:space="preserve">Đấu giá QSD đất ở tại khu Cụ Nguyễn, thôn Phong Triều, xã Nam Triều, huyện Phú Xuyên
</t>
  </si>
  <si>
    <t>Đấu giá QSD đất ở tại Khu Phần Trăm, thôn Phù Bật</t>
  </si>
  <si>
    <t>Đấu giá QSD đất ở tại khu ruộng Đồng Trâu, thôn An Mỹ, xã Đại Thắng</t>
  </si>
  <si>
    <t xml:space="preserve">Đấu giá QSD đất ở khu Bờ giếng trên, thôn Kiều Đông, xã Đại Xuyên, huyện Phú Xuyên
</t>
  </si>
  <si>
    <t>Đấu giá QSD đất ở khu ao ông Phẩm, thôn Giáp Tư, xã Bạch Hạ</t>
  </si>
  <si>
    <t>Đấu giá QSD đất ở khu Sau Làng, thôn Cổ Châu, xã Châu Can</t>
  </si>
  <si>
    <t>Đấu giá QSD đất ở khu Sau Làng, thôn Nội, xã Châu Can</t>
  </si>
  <si>
    <t xml:space="preserve">Đấu giá QSD đất ở khu ruộng Cửa đình, thôn Phú Đôi, xã Đại Thắng </t>
  </si>
  <si>
    <t>Đấu giá QSD đất ở khu Cửa Kho giáp Sân Vận động, Thôn Trãi, xã Vân Từ</t>
  </si>
  <si>
    <t>Đấu giá QSD đất ở khu Vạn Được 2, thôn Cổ Trai, xã Đại Xuyên</t>
  </si>
  <si>
    <t>Đấu giá quyền sử dụng đất khu sau UBND huyện Phú Xuyên, Tiểu khu Thao, thị trấn Phú Xuyên</t>
  </si>
  <si>
    <t>Đấu giá quyền sử dụng đất khu Nam Chính, Tiểu khu Thao Chính, thị trấn Phú Xuyên</t>
  </si>
  <si>
    <t>Quang Trung</t>
  </si>
  <si>
    <t xml:space="preserve"> QĐ số 2120/QĐ-UBND ngày 28/6/2019 của UBND huyện về phê duyệt chủ trương đầu tư dự án. 
Bản vẽ quy hoạch tổng mặt bằng.</t>
  </si>
  <si>
    <t xml:space="preserve">Thị trấn Phú Minh </t>
  </si>
  <si>
    <t>QĐ số 2316/QĐ-UBND ngày 28/8/2018 của UBND huyện về việc phê duyệt chủ trương đầu tư; QĐ số 38/QĐ-UBND ngày 04/01/209 của UBND huyện về việc phê duyệt dự án.
Bản vẽ quy hoạch tổng mặt bằng</t>
  </si>
  <si>
    <t>QĐ số 2653/QĐ-UBND ngày 28/9/2018 của UBND huyện về việc phê duyệt chủ trương đầu tư; QĐ số 27a/QĐ-UBND ngày 04/01/209 của UBND huyện về việc phê duyệt dự án.
Bản vẽ quy hoạch tổng mặt bằng</t>
  </si>
  <si>
    <t>xã Hồng Minh</t>
  </si>
  <si>
    <t>QĐ số 1404/QĐ-UBND ngày 15/6/2018 của UBND huyện về việc phê duyệt chủ trương đầu tư; QĐ số 34/QĐ-UBND ngày 04/01/209 của UBND huyện về việc phê duyệt dự án.
Bản vẽ quy hoạch tổng mặt bằng</t>
  </si>
  <si>
    <t>QĐ số 1425/QĐ-UBND ngày 19/6/2018 của UBND huyện về việc phê duyệt chủ trương đầu tư; QĐ số 33/QĐ-UBND ngày 04/01/209 của UBND huyện về việc phê duyệt dự án.
Bản vẽ quy hoạch tổng mặt bằng</t>
  </si>
  <si>
    <t>xã Phú Yên</t>
  </si>
  <si>
    <t>QĐ số 1423/QĐ-UBND ngày 19/6/2018 của UBND huyện về việc phê duyệt chủ trương đầu tư; QĐ số 2492/QĐ-UBND ngày 23/7/2019 về việc điều chỉnh chủ trương đầu tư dự án; QĐ số 4365/QĐ-UBND ngày 25/10.2019 của UBND huyện về việc phê duyệt dự toán chuẩn bị đầu tư dự án.
Bản vẽ quy hoạch tổng mặt bằng</t>
  </si>
  <si>
    <t>xã Quang Lãng</t>
  </si>
  <si>
    <t>QĐ số 964/QĐ-UBND ngày 11/5/2016 của UBND huyện về việc phê duyệt chủ trương đầu tư ; QĐ số 212/QĐ-UBND ngày 17/01/2019 của UBND huyện về việc phê duyệt  dự án
Bản vẽ quy hoạch tổng mặt bằng</t>
  </si>
  <si>
    <t>QĐ số 886/QĐ-UBND ngày 12/4/2018 của UBND huyện về việc phê duyệt chủ trương đầu tư dự án; QĐ số 35QĐ-UBND ngày 04/01/209 của UBND huyện về việc phê duyệt dự án.
Bản vẽ quy hoạch tổng mặt bằng</t>
  </si>
  <si>
    <t>QĐ số 2171/QĐ-UBND ngày 02/7/2019 của UBND huyện về việc phê duyệt chủ trương đầu tư dự án; QĐ số 4428/QĐ-UBND ngày 30/10/2019 của UBND huyện về việc phê duyệt dự án.
Bản vẽ quy hoạch tổng mặt bằng</t>
  </si>
  <si>
    <t>TT Phú Xuyên</t>
  </si>
  <si>
    <t xml:space="preserve">Ngày 18/10/2019, của UBND huyện chấp thuận quy hoạch tổng mặt bằng tỷ lệ 1/500 tại Văn bản số 1762/UBND-QLĐT; 
</t>
  </si>
  <si>
    <t>Chuyên Mỹ</t>
  </si>
  <si>
    <t>Ngày 11/10/2019, Trung tâm Phát triển quỹ đất có Văn bản số 367/PTQĐ-QĐ ngày 11/10/2019 đề nghị thẩm định, chấp thuận quy hoạch tổng thể mặt bằng tỷ lệ 1/500 dự án.</t>
  </si>
  <si>
    <t>Xã Phúc Tiến, xã Đại Xuyên</t>
  </si>
  <si>
    <t>QĐ số 948/QĐ-UBND ngày 20/4/2018 của UBND huyện;
Bản vẽ quy hoạch tổng mặt bằng</t>
  </si>
  <si>
    <t>QĐ số 2205/QĐ-UBND ngày 23/8/2018 của UBND huyện về việc phê duyệt chủ trương đầu tư dự án; QĐ số 4351/QĐ-UBND ngày 21/10/2019 của UBND huyện về việc phê duyệt dự án
Bản vẽ quy hoạch tổng mặt bằng.</t>
  </si>
  <si>
    <t>QĐ số 861/QĐ-UBND ngày 09/4/2018 của UBND huyện về việc phê duyệt chủ trương đầu tư dự án
Bản vẽ quy hoạch tổng mặt bằng</t>
  </si>
  <si>
    <t>QĐ số 4483/QĐ-UBND ngày 31/10/2019 của UBND huyện về việc phê duyệt chủ trương đầu tư dự án.
Bản vẽ quy hoạch tổng mặt bằng.</t>
  </si>
  <si>
    <t>QĐ số 4939/QĐ-UBND ngày 13/10/2014 của UBND huyện về việc phê duyệt chủ trương đầu; QĐ số 3582/QĐ-UBND ngày 21/9/2016 của UBND huyện về việc phê duyệt dự án 
Bản vẽ quy hoạch tổng mặt bằng</t>
  </si>
  <si>
    <t>QĐ số 4969/QĐ-UBND ngày 13/10/2014 của UBND huyện về việc phê duyệt chủ trương đầu tư</t>
  </si>
  <si>
    <t>QĐ số 968/QĐ-UBND ngày 11/5/2016 của UBND huyện về việc phê duyệt chủ trương đầu tư dự án.
Bản vẽ quy hoạch tổng mặt bằng.</t>
  </si>
  <si>
    <t>QĐ số 4920/QĐ-UBND ngày 13/10/2014 của UBND huyện về việc phê duyệt chủ trương đầu tư dự án
Bản vẽ quy hoạch tổng mặt bằng</t>
  </si>
  <si>
    <t xml:space="preserve">QĐ số 4936/QĐ-UBND ngày 13/10/2014 của UBND huyện về việc phê duyệt chủ trương đầu tư dự án
</t>
  </si>
  <si>
    <t>Quyết định số 152/QĐ-UBND ngày 11/01/2019 của UBND huyện Phú Xuyên về việc phê duyệt chủ trương đầu tư dự án.
Bản vẽ quy hoạch tổng mặt bằng</t>
  </si>
  <si>
    <t>QĐ số 887/QĐ-UBND ngày 19/4/2018 của UBND huyện về việc phê duyệt chủ trương đầu tư dự án. 
Ngày 26/7/2019, Viện Quy hoạch xây dựng Hà Nội ban hành Bản vẽ giới hạn hành lang an toàn đường bộ xác định chỉ giới đường đỏ dự án.</t>
  </si>
  <si>
    <t xml:space="preserve">Quy hoạch tổng mặt bằng tỷ lệ 1/500 dự án đã được Trung tâm Phát triển quỹ đất phối hợp với UBND thị trấn Phú Xuyên tổ chức kết thúc niêm yết tại Biên bản ngày 08/4/2019. </t>
  </si>
  <si>
    <t>Nghị quyết 17/NQ-HĐND ngày 02/7/2020 của Hội đồng nhân dân huyện Phú Xuyên về phê duyệt chủ trương đầu tư dự án</t>
  </si>
  <si>
    <t>Ngày 26/4/2019, Sở Tài nguyên và Môi trường có Văn bản số 3582/STNMT-CCQLDD về việc hướng dẫn xác định ranh giới khu đất phục vụ công tác BT, HT, GPMB dự án.</t>
  </si>
  <si>
    <t>Quyết định số 384/QĐ-UBND ngày 31/01/2019 của UBND huyện Phú Xuyên về việc phê duyệt chủ trương đầu tư dự án; 
Bản vẽ quy hoạch tổng mặt bằng.</t>
  </si>
  <si>
    <t xml:space="preserve">QĐ số 2319/QĐ-UBND ngày 16/7/2019 của UBND huyện về phê duyệt chủ trương đầu tư; Ngày 23/9/2019, UBND huyện phê duyệt quy hoạch tổng thể mặt bằng tỷ lệ 1/500 dự án tại Văn bản số 1556/UBND-QLĐT; </t>
  </si>
  <si>
    <t>Quyết định 4663/QĐ-UBND ngày 18/11/2019 về phê duyệt chủ trương đầu tư dự án</t>
  </si>
  <si>
    <t>Quyết định 3844a/QĐ-08/10/2019 của UBND huyện Phú Xuyên về phê duyệt chủ trương đầu tư dự án</t>
  </si>
  <si>
    <t>Quyết định 3845a/QĐ-UBND ngày 08/10/2019  của UBND huyện Phú Xuyên về phê duyệt chủ trương đầu tư dự án</t>
  </si>
  <si>
    <t>Quyết định 4603/QĐ-12/11/2019 của UBND huyện Phú Xuyên về phê duyệt chủ trương đầu tư dự án</t>
  </si>
  <si>
    <t>Quyết định 4817/QĐ-UBND ngày 29/11/2019 của UBND huyện Phú Xuyên về phê duyệt chủ trương đầu tư dự án.</t>
  </si>
  <si>
    <t>Quyết định 2318/QĐ-UBND ngày 16/7/2019 của UBND huyện Phú Xuyên về phê duyệt chủ trương đầu tư dự án.</t>
  </si>
  <si>
    <t>Tờ tình số 149/TTr-UBND ngày 24/8/2020 của UBND huyện Phú Xuyên về việc đề nghị phê duyệt chủ trương đầu tư dự án</t>
  </si>
  <si>
    <t>Dự án dân sinh bức xúc, thực hiện quy hoạch chi tiết khu vực Trung tâm huyện</t>
  </si>
  <si>
    <t>xã Bạch Hạ</t>
  </si>
  <si>
    <t>xã Châu Can</t>
  </si>
  <si>
    <t>xã Đại Thắng</t>
  </si>
  <si>
    <t>xã Vân Từ</t>
  </si>
  <si>
    <t>xã Đại Xuyên</t>
  </si>
  <si>
    <t>Thị trấn Phú Xuyên</t>
  </si>
  <si>
    <t>xã Hoàng Long</t>
  </si>
  <si>
    <t>xã Chuyên Mỹ</t>
  </si>
  <si>
    <t>xã Nam Triều</t>
  </si>
  <si>
    <t>xã Thụy Phú</t>
  </si>
  <si>
    <t>Minh Tân</t>
  </si>
  <si>
    <t>xã Phú Túc</t>
  </si>
  <si>
    <t>xã Văn Hoàng</t>
  </si>
  <si>
    <t>xã Khai Thái</t>
  </si>
  <si>
    <t>xã Tri Trung</t>
  </si>
  <si>
    <t>xã Phượng Dực</t>
  </si>
  <si>
    <t>Tri Thủy</t>
  </si>
  <si>
    <t>Đấu giá quyền sử dụng đất ở tại Khu bãi trại xóm cầu thôn Hòa Mỹ</t>
  </si>
  <si>
    <t>Thu hồi đất
(ha)</t>
  </si>
  <si>
    <t>Địa danh huyện</t>
  </si>
  <si>
    <t>Dự án trường mầm non Phú Yên</t>
  </si>
  <si>
    <t>DGD</t>
  </si>
  <si>
    <t>Phú Yên</t>
  </si>
  <si>
    <t>Quyết định số 2651a/QĐ-UBND ngày 09/6/2014 của UBND huyện Phú Xuyên về việc phê duyệt dự án đầu tư, xây dựng công trình , dự án trường mầm non Phú Yên</t>
  </si>
  <si>
    <t xml:space="preserve"> Dự án dân sinh bức xúc, Nghị quyết 17/NQ-HĐND ngày 02/7/2020 của Hội đồng nhân dân huyện Phú Xuyên về phê duyệt chủ trương đầu tư dự án</t>
  </si>
  <si>
    <t>Đấu giá quyền sử dụng đất tại khu Đồng Quan, Tiểu khu Mỹ  Lâm</t>
  </si>
  <si>
    <t>Đấu giá quyền sử dụng đất tại khu Tế Nông, Tiểu khu Mỹ  Lâm</t>
  </si>
  <si>
    <t>Xây dựng HTKT khu tái định cư ven đường Truyền thống, thôn An Khoái</t>
  </si>
  <si>
    <t>Tái định cư các hộ bị thu hồi đất dự án đường điện 500kv, nhánh 2</t>
  </si>
  <si>
    <t>Phú Xuyên</t>
  </si>
  <si>
    <t>Dự án dân sinh bức xúc, phục vụ 03 dự án cải tạo, nâng cấp: đường 428, Mở rộng Quốc lộ 1A và đường Trục phía Đông, phù hợp với quy hoạch nông thôn mới</t>
  </si>
  <si>
    <t>Quyết định phê duyệt Báo cáo NTKT: số 1419 ngày 16/8/2018 của Tổng Công ty truyền tải điện Quốc gia về việc phê duyệt thiết kế kỹ thuật – Tổng dự toán xây dựng công trình.
Văn bản số 10/CV-UBND ngày 03/4/2019 của UBND xã Phượng Dực về đề xuật vị trí tái định cư dự án đường diện 500/220kV Nho Quan - Phủ Lý - Thường Tín trên địa bàn xã Phượng Dực</t>
  </si>
  <si>
    <t>Trường tiểu học Chuyên Mỹ</t>
  </si>
  <si>
    <t>UBND huyện</t>
  </si>
  <si>
    <t>Quyết định 3679/QĐ-UBND ngày 29/9/2016 của UBND huyện Phú Xuyên về việc phê duyệt dự án đầu tư xây dựng công trình dự án trường tiểu học xã Chuyên Mỹ; Quyết định phê duyệt dự án số 2706/QĐ-UBND ngày 01/6/2017 của UBND huyện Phú Xuyên</t>
  </si>
  <si>
    <t>Trường trung học cơ sở Văn Hoàng</t>
  </si>
  <si>
    <t>Văn Hoàng</t>
  </si>
  <si>
    <t>Dự án đầu tư xây dựng công trình Nâng cấp toàn bộ mặt đê sông Nhuệ trên địa bàn huyện Phú Xuyên (gồm các đoạn: Bờ tả đoạn từ cầu Đồng Quan đền cầu Tân Dân, bờ hữu từ cầu Tân Dân đến cầu Cống Thần và hai bờ sông Nhuệ từ cầu cống Thần đến cầu Thống Nhất và chống sạt lở bờ sông Vân Đình, xã Hồng Minh</t>
  </si>
  <si>
    <t>DGT</t>
  </si>
  <si>
    <t>Ban QLDADDTXDCT Nông nghiệp và Phát triển nông thôn TP HN</t>
  </si>
  <si>
    <t>các xã</t>
  </si>
  <si>
    <t>Quyết định số 3294/QĐ-UBND ngày 19/6/2019 của UBND thành phố Hà Nội về việc phê duyệt dự án đầu tư xây dựng.</t>
  </si>
  <si>
    <t>Xây dựng hạ tầng kỹ thuật khu tái định cư khu Kênh Kiều Đoài (phục vụ dự án đường nhánh nối Quốc Lộ 1A và Cao tốc Pháp Vân - Cầu Giẽ)</t>
  </si>
  <si>
    <t xml:space="preserve">Đại Xuyên </t>
  </si>
  <si>
    <t>Văn bản số 1488/QHKT-P2 ngày 19/3/2018 của Sở QHKT về việc chấp thuận các địa điểm bố trí tái định cư trên địa bàn huyện Phú Xuyên.</t>
  </si>
  <si>
    <t>Xây dựng hạ tầng kỹ thuật khu tái định cư khu đầm Cửa Ga, thôn An Khoái (phục vụ xây dựng đường gom Cầu Giẽ - Phú Yên - Vân Từ tuyến phía Tây đường sắt).</t>
  </si>
  <si>
    <t>Phúc Tiến</t>
  </si>
  <si>
    <t>Đầu tư xây dựng đường gom Cầu Giẽ - Phú Yên – Vân Từ (phía Tây đường sắt)</t>
  </si>
  <si>
    <t>Ban quản lý dự án đầu tư xây dựng công trình giao thông Hà Nội</t>
  </si>
  <si>
    <t>Thị trấn Phú Xuyên, Phúc Tiến, Đại Xuyên, Phú Yên</t>
  </si>
  <si>
    <t>Quyết định số 5064/QĐ-UBND ngày 31/12/2011 của UBND thành phố Hà Nội.</t>
  </si>
  <si>
    <t>Dự án XD nâng cấp mở rộng đường nhánh nối quốc lộ 1A với đường cao tốc Pháp Vân-Cầu Giẽ, đoạn qua KCN hỗ trợ Nam Hà Nội</t>
  </si>
  <si>
    <t>Ban QLDA ĐTXD CTGT TP Hà Nội</t>
  </si>
  <si>
    <t>Đại Xuyên</t>
  </si>
  <si>
    <t>Quyết định số 3084/QĐ-UBND ngày 02/7/2015 của UBND Thành phố phê duyệt dự án; Văn bản số 695/UBND-ĐT ngày 21/2/2018 của UBND Thành phố gia hạn tiến độ</t>
  </si>
  <si>
    <t>Dự án ĐTXD công trình cầu Ngọ</t>
  </si>
  <si>
    <t>Quyết định số 5639/QĐ-UBND ngày 22/10/2018 của UBND TP Hà Nội phê duyệt dự án</t>
  </si>
  <si>
    <t>Dự án ĐTXD công trình cầu Vân Từ</t>
  </si>
  <si>
    <t>Vân Từ</t>
  </si>
  <si>
    <t>Quyết định số 5638/QĐ-UBND ngày 22/10/2018 của UBND TP Hà Nội phê duyệt dự án</t>
  </si>
  <si>
    <t>Dự án xây dựng cầu Nội Cói</t>
  </si>
  <si>
    <t>Quyết định số 5244/QĐ-UBND ngày 02/10/2018 của UBND Thành phố phê duyệt dự án</t>
  </si>
  <si>
    <t>Trạm y tế xã Phú Yên</t>
  </si>
  <si>
    <t>DYT</t>
  </si>
  <si>
    <t>QĐ duyệt Chủ chương đầu tư số 2656/QĐ-UBND ngày 28/9/2018 của UBND huyện phú Xuyên; QĐ duyệt Báo cáo KTKT số 3370/QĐ-UBND ngày 31/10/2018 của UBND huyện Phú Xuyên</t>
  </si>
  <si>
    <t>Đường giao thông trục phát triển phía Đông huyện Phú Xuyên (nối từ tỉnh lộ 428 đến tỉnh lộ 429)</t>
  </si>
  <si>
    <t>Thị trấn Phú Minh, Văn Nhân, Thụy Phú, Nam Phong, Nam Triều, Khai Thái, Tri Thủy</t>
  </si>
  <si>
    <t>Quyết đinh số 3539/QĐ-UBND ngày 03/7/2019 của UBND thành phố Hà Nội về việc phê duyệt báo cáo nghiên cứu khả thi dự án đường giao thông trục phát triển phía Đông huyện Phú Xuyên (nối tỉnh lộ 428 với tỉnh lộ 429)</t>
  </si>
  <si>
    <t>Trường Trung học cơ sở xã Tri Thủy</t>
  </si>
  <si>
    <t>Quyết định phê duyệt thiết kế và dự toán xây dựng công trình trường THCS Tri Thủy. Văn bản duyệt Chủ chương đầu tư số 235/QĐ-HĐND ngày 9/10/2018 của HĐND huyện phú Xuyên; QĐ phê duyệt dự án số 3318/QĐ-UBND ngày 30/10/2018 của UBND huyện Phú Xuyên</t>
  </si>
  <si>
    <t>Xây dựng mới trụ sở Ban chỉ huy quân sự huyện Phú Xuyên</t>
  </si>
  <si>
    <t>Bộ tư lệnh thủ đô Hà Nội</t>
  </si>
  <si>
    <t>Nâng cấp tuyến tỉnh lộ 428 (từ Quốc lộ 1A đi Minh Tân, Quang Lãng), huyện Phú Xuyên</t>
  </si>
  <si>
    <t>UBND huyện Phú XUyên</t>
  </si>
  <si>
    <t>Xã Phúc Tiến, Tri Thủy</t>
  </si>
  <si>
    <t>Trường mầm non Quang Lãng</t>
  </si>
  <si>
    <t>Xã Quang Lãng</t>
  </si>
  <si>
    <t>Nhà văn hóa thôn Tri Thủy, xã Tri Thủy</t>
  </si>
  <si>
    <t>DVH</t>
  </si>
  <si>
    <t>Nhà Văn hóa thôn Chung, xã Vân Từ</t>
  </si>
  <si>
    <t>Xã Vân Từ</t>
  </si>
  <si>
    <t>Hồng Minh, Phú Túc, Tri Trung, Hoàng Long, Châu Can</t>
  </si>
  <si>
    <t>VB 1740/Ttg-CN ngày 15/11/2007 của thủ tướng CP, QĐ 987/QĐ-UBND ngày 18/4/2008 của UBND tỉnh Hà Tây
Thông báo số 152/TB-VP ngày 22/7/2014 của Văn Phòng thành phố về xử lý tồn tại, vướng mắc trong triển khai đường trục phía Nam tỉnh Hà Tây.
Thông báo số 256/TB-UBND ngày 25/7/2016 của UBND thành phố.</t>
  </si>
  <si>
    <t>Cụm công nghiệp làng nghề Phú Yên</t>
  </si>
  <si>
    <t>SKN</t>
  </si>
  <si>
    <t>Công ty cổ phần đầu tư xây dựng và thương mại Chí Cường</t>
  </si>
  <si>
    <t xml:space="preserve">Quyết định số 2592/QĐ-UBND ngày 15/6/2018 của UBND TP Hà Nội về việc thành lập cụm công nghiệp làng nghề Phú Yên, huyện Phú Xuyên. </t>
  </si>
  <si>
    <t>Cụm công nghiệp làng nghề Phú Túc</t>
  </si>
  <si>
    <t>Công ty cổ phần đầu tư xây dựng và thương mại Phú Minh</t>
  </si>
  <si>
    <t>Phú Túc</t>
  </si>
  <si>
    <t xml:space="preserve">Quyết định số 2594/QĐ-UBND ngày 15/6/2018 của UBND TP Hà Nội về việc thành lập cụm công nghiệp làng nghề Phú Túc, huyện Phú Xuyên; </t>
  </si>
  <si>
    <t>Dự án đầu tư xây dựng Nhà máy xử lý rác thải sinh hoạt công suất 500 tấn/ngày</t>
  </si>
  <si>
    <t>DRA</t>
  </si>
  <si>
    <t>Công ty cổ phần dịch vụ môi trường Thăng Long</t>
  </si>
  <si>
    <t>Châu Can</t>
  </si>
  <si>
    <t>Quyết định số 1461/QĐ-UBND ngày 06/4/2015 của UBND thành phố Hà Nội về việc chấp thuận chủ trương đầu tư dự án;
Văn bản số 2340/UBND-ĐT ngày 16/5/2017 của UBND thành phố Hà Nội về việc thực hiện dự án đầu tư xây dựng nhà máy rác thải Châu Can</t>
  </si>
  <si>
    <t>Dự án xây dựng hệ thống cấp nước sạch trên địa bàn huyện Phú Xuyên</t>
  </si>
  <si>
    <t>Công ty Cổ phần nước sạch Hà Nam</t>
  </si>
  <si>
    <t>Khai Thái, Phúc Tiến, Vân Từ</t>
  </si>
  <si>
    <t>Quyết định số 6818/QĐ-UBND ngày 02/10/2017 của UBND thành phố Hà Nội về Quyết định chủ trương đầu tư</t>
  </si>
  <si>
    <t>Cụm công nghiệp làng nghề Đại Thắng</t>
  </si>
  <si>
    <t>CNN</t>
  </si>
  <si>
    <t>Công ty cổ phần Hanel - Mirolin</t>
  </si>
  <si>
    <t>Đại Thắng</t>
  </si>
  <si>
    <t>Quyết định chủ trương đầu tư số 2953/QĐ-UBND ngày 15/6/2018 của UBND Thành phố</t>
  </si>
  <si>
    <t>Đầu tư xây dựng vuốt nối phạm vi cuối tuyến, dự án đầu tư nâng cấp tuyến đường Pháp Vân - Cầu Giẽ</t>
  </si>
  <si>
    <t>Công ty Cổ phần BOT Pháp Vân - Cầu Giẽ</t>
  </si>
  <si>
    <t>Văn bản số 13811/BGTVT-CQLXD ngày 07/12/2018 của Bộ Tài giao thông Vận Tải về vuốt nối phạm vi cuối tuyến - dự án đầu tư nâng cấp tuyến đường Pháp Vân - Cầu Gi, thành phố Hà Nội theo hình thức BOT (giai đoạn 2).</t>
  </si>
  <si>
    <t>Quyết định số 4046/QĐ-UBND ngày 03/10/2017 của UBND huyện Phú Xuyên v/v phê duyệt dự án đầu tư xây dựng dự án Trường THCS Văn Hoàng</t>
  </si>
  <si>
    <t>Quyết định phê duyệt chủ trương đầu tư số 4242/QĐ-UBND ngày 18/10/2019 của UBND huyện Phú Xuyên về việc phê duyệt báo cáo kinh tế kỹ thuật dự án ;Quyết định phê duyệt chủ trương đầu tư số 3180/QĐ-UBND ngày 11/9/2019 của UBND huyện Phú Xuyên;</t>
  </si>
  <si>
    <t>Quyết định số 4286/QĐ-UBND ngày 21/10/2019 của UBND huyện về việc phê duyệt báo cáo kinh tế kỹ thuật dự án; Quyết định phê duyệt chủ trương đầu tư số 3177/QĐ-UBND ngày 11/9/2019 của UBND huyện Phú Xuyên.</t>
  </si>
  <si>
    <t>Quyết định số 4286/QĐ-UBND ngày 21/10/2019 của UBND huyện về việc phê duyệt báo cáo kinh tế kỹ thuật dự án; Quyết định phê duyệt chủ trương đầu tư số 2772/QĐ-UBND ngày 06/8/2019 của UBND huyện Phú Xuyên</t>
  </si>
  <si>
    <t>Nhà Văn hóa thôn An Bình, xã Bạch Hạ</t>
  </si>
  <si>
    <t>Quyết định số 4448/QĐ-UBND ngày 30/10/2019 của UBND huyện Phú Xuyên v/v phê duyệt BCKTKT dự án xây dựng Nhà văn hóa thôn An Bình</t>
  </si>
  <si>
    <t>Nhà Văn hóa tiểu khu Đường, thị trấn Phú Minh</t>
  </si>
  <si>
    <t>thị trấn Phú Minh</t>
  </si>
  <si>
    <t>Quyết định số 4447/QĐ-UBND ngày 30/10/2019 của UBND huyện Phú Xuyên v/v phê duyệt BCKTKT dự án xây dựng Nhà văn hóa tiểu khu Đường</t>
  </si>
  <si>
    <t>Nhà Văn hóa thôn Vĩnh Ninh, xã Tri Thủy</t>
  </si>
  <si>
    <t>xã Tri Thủy</t>
  </si>
  <si>
    <t>Quyết định số 4241/QĐ-UBND ngày 18/10/2019 của UBND huyện Phú Xuyên v/v phê duyệt BCKTKT dự án xây dựng Nhà văn hóa thôn Vĩnh Ninh</t>
  </si>
  <si>
    <t>Nhà Văn hóa thôn Khả Liễu, xã Phúc Tiến</t>
  </si>
  <si>
    <t>Quyết định số 4451/QĐ-UBND ngày 30/10/2019 của UBND huyện Phú Xuyên v/v phê duyệt BCKTKT dự án xây dựng Nhà văn hóa thôn Khả Liễu</t>
  </si>
  <si>
    <t>Nhà Văn hóa thôn Thành Lập 1, xã Minh Tân</t>
  </si>
  <si>
    <t>xã Minh Tân</t>
  </si>
  <si>
    <t>Quyết định số 4456/QĐ-UBND ngày 30/10/2019 của UBND huyện Phú Xuyên v/v phê duyệt BCKTKT dự án xây dựng Nhà văn hóa thônThành Lập 1</t>
  </si>
  <si>
    <t>Nhà Văn hóa thôn Mỹ Văn, xã Chuyên Mỹ</t>
  </si>
  <si>
    <t>Quyết định số 4214/QĐ-UBND ngày 18/10/2019 của UBND huyện Phú Xuyên v/v phê duyệt BCKTKT dự án xây dựng Nhà văn hóa thôn Mỹ Văn</t>
  </si>
  <si>
    <t>Nhà Văn hóa thôn Hạ, xã Chuyên Mỹ</t>
  </si>
  <si>
    <t>Quyết định số 4215/QĐ-UBND ngày 18/10/2019 của UBND huyện Phú Xuyên v/v phê duyệt BCKTKT dự án xây dựng Nhà văn hóa thôn Hạ</t>
  </si>
  <si>
    <t>Nhà Văn hóa thôn Lưu Xá, xã Phú Túc</t>
  </si>
  <si>
    <t>Xã Phú Túc</t>
  </si>
  <si>
    <t>Quyết định số 4454/QĐ-UBND ngày 30/10/2019 của UBND huyện Phú Xuyên v/v phê duyệt BCKTKT dự án xây dựng Nhà văn hóa thôn Lưu Xá</t>
  </si>
  <si>
    <t>Nhà Văn hóa thôn Đường La</t>
  </si>
  <si>
    <t>Quyết định số 4453/QĐ-UBND ngày 30/10/2019 của UBND huyện Phú Xuyên v/v phê duyệt BCKTKT dự án xây dựng Nhà văn hóa thôn Đường La</t>
  </si>
  <si>
    <t>Nhà văn hóa thôn Hội, xã Văn Hoàng</t>
  </si>
  <si>
    <t>Quyết định số 4452/QĐ-UBND ngày 30/10/2019 của UBND huyện Phú Xuyên v/v phê duyệt BCKTKT dự án xây dựng Nhà văn hóa thôn Hội</t>
  </si>
  <si>
    <t>Nhà văn hóa thôn Kim Long Thượng, xã Hoàng Long</t>
  </si>
  <si>
    <t>Quyết định số 4446/QĐ-UBND ngày 30/10/2019 của UBND huyện Phú Xuyên v/v phê duyệt BCKTKT dự án xây dựng Nhà văn hóa thônKim Long Thượng</t>
  </si>
  <si>
    <t>Nhà Văn hóa thôn Lạt Dương, xã Hồng Thái</t>
  </si>
  <si>
    <t>xã Hồng Thái</t>
  </si>
  <si>
    <t>Quyết định số 4455/QĐ-UBND ngày 30/10/2019 của UBND huyện Phú Xuyên v/v phê duyệt BCKTKT dự án xây dựng Nhà văn hóa thôn Lạt Dương</t>
  </si>
  <si>
    <t>Nhà Văn Hóa thôn Từ Thuận, xã Vân Từ</t>
  </si>
  <si>
    <t>Quyết định số 4425/QĐ-UBND ngày 28/10/2019 của UBND huyện Phú Xuyên v/v phê duyệt BCKTKT dự án xây dựng Nhà văn hóa thôn Từ Thuận</t>
  </si>
  <si>
    <t>Nhà Văn hóa thôn Thủy Phú, xã Phú Yên</t>
  </si>
  <si>
    <t>Quyết định số 4450/QĐ-UBND ngày 30/10/2019 của UBND huyện Phú Xuyên v/v phê duyệt BCKTKT dự án xây dựng Nhà văn hóa thôn Thủy Phú</t>
  </si>
  <si>
    <t>Nhà Văn hóa thôn Trung, xã Châu Can</t>
  </si>
  <si>
    <t>Quyết định số 4460/QĐ-UBND ngày 30/10/2019 của UBND huyện Phú Xuyên v/v phê duyệt BCKTKT dự án xây dựng Nhà văn hóa thôn Trung</t>
  </si>
  <si>
    <t>Nhà Văn hóa thôn Sơn Thanh, xã Sơn Hà</t>
  </si>
  <si>
    <t>xã Sơn Thanh</t>
  </si>
  <si>
    <t>Quyết định số 4242a/QĐ-UBND ngày 18/10/2019 của UBND huyện Phú Xuyên v/v phê duyệt BCKTKT dự án xây dựng Nhà văn hóa thôn Sơn Thanh</t>
  </si>
  <si>
    <t>Nhà văn hóa thôn Chanh Thôn, xã Văn Nhân</t>
  </si>
  <si>
    <t>xã Nam Tiến</t>
  </si>
  <si>
    <t>Quyết định số 3181a/QĐ-UBND ngày 11/9/2019 của UBND huyện Phú Xuyên v/v phê duyệt chủ trương đầu tư dự án  Nhà văn hóa thôn Chanh Thôn</t>
  </si>
  <si>
    <t>Nhà văn hóa thôn Hoàng Đông</t>
  </si>
  <si>
    <t>Quyết định số 4445/QĐ-UBND ngày 30/10/2019 của UBND huyện Phú Xuyên v/v phê duyệt BCKTKT dự án xây dựng Nhà văn hóa thôn Hoàng Đông</t>
  </si>
  <si>
    <t>Trường tiểu học Tri Thủy</t>
  </si>
  <si>
    <t>Quyết định số 4289/QĐ-UBND ngày 21/10/2019 của UBND huyện Phú Xuyên v/v phê duyệt BCKTKT dự án xây dựng Trường TH Tri Thủy</t>
  </si>
  <si>
    <t>Trường Tiểu học Phúc Tiến</t>
  </si>
  <si>
    <t>Quyết định số 4298/QĐ-UBND ngày 21/10/2019 của UBND huyện Phú Xuyên v/v phê duyệt BCKTKT dự án xây dựng Trường TH Phúc Tiến</t>
  </si>
  <si>
    <t>Trường THCS Nam Phong</t>
  </si>
  <si>
    <t>xã Nam Phong</t>
  </si>
  <si>
    <t>Quyết định số 4291/QĐ-UBND ngày 21/10/2019 của UBND huyện Phú Xuyên v/v phê duyệt BCKTKT dự án xây dựng Trường THCS Nam Phong</t>
  </si>
  <si>
    <t>Đường liên xã Nam Phong- Nam Triều</t>
  </si>
  <si>
    <t>Quyết định số 4499/QĐ-UBND ngày 31/10/2019 của UBND huyện Phú Xuyên v/v phê duyệt BCKTKT dự án xây dựng đường liên xã Nam Phong -Nam Triều</t>
  </si>
  <si>
    <t>Đường Hồng Minh - Tri Trung</t>
  </si>
  <si>
    <t>xã Hồng Minh, Tri Trung</t>
  </si>
  <si>
    <t>Quyết định số 4243/QĐ-UBND ngày 18/10/2019 của UBND huyện Phú Xuyên v/v phê duyệt BCKTKT dự án xây dựng đường liên xã Hồng Minh - Tri Trung</t>
  </si>
  <si>
    <t>Đường Tri Trung-Hồng Minh-Đồng Quan</t>
  </si>
  <si>
    <t>Quyết định số 4458/QĐ-UBND ngày 30/10/2019 của UBND huyện Phú Xuyên v/v phê duyệt BCKTKT dự án xây dựng đường Tri Trung-Hồng Minh-Đồng Quan</t>
  </si>
  <si>
    <t>Dự án Nâng cấp đường Tỉnh Lộ 428 (từ Ngã ba Hoàng Nguyên đến Cầu Lương, xã Minh Tân)</t>
  </si>
  <si>
    <t>xã Tri Thủy, Minh Tân</t>
  </si>
  <si>
    <t>Quyết định số 1102/QĐ-UBND ngày 18/3/2020 của UBND Thành phố Hà Nội về cho phép thực hiện nhiệm vụ chuẩn bị đầu tư dự án</t>
  </si>
  <si>
    <t>Dự án Cải tạo, nâng cấp mặt đê Sông Hồng (từ thị trấn Phú Minh đến xã Quang Lãng)</t>
  </si>
  <si>
    <t>Quyết định số 7308/QĐ-UBND ngày 25/12/2019 của UBND Thành phố Hà Nội về cho phép thực hiện nhiệm vụ chuẩn bị đầu tư dự án</t>
  </si>
  <si>
    <t>Dự án Nâng cấp đường Tỉnh Lộ 429 (đoạn qua các xã: Phú Túc, Hồng Minh, Phương Dực)</t>
  </si>
  <si>
    <t>Dự án Trung tâm văn hóa thể thao xã Đại Thắng</t>
  </si>
  <si>
    <t>Xã Đại Thắng</t>
  </si>
  <si>
    <t>Quyết định số 3978/QĐ-UBND ngày 09/10/2019 của UBND huyện Phú Xuyên về phê duyệt chủ trương đầu tư dự án.</t>
  </si>
  <si>
    <t>thị trấn Phú Minh, Nam Tiến, Hồng Thái, Khai Thái, Quang Lãng</t>
  </si>
  <si>
    <t>Phú Túc, Hồng Minh, Phượng Dực</t>
  </si>
  <si>
    <t xml:space="preserve">Văn bản số 7515/VP-ĐT ngày 03/9/2020 của Văn phòng UBND thành phố về việc giao đất xây dựng trụ sở Ban chỉ huy quân sự một số đơn vị thuộc Bộ Tư lệnh thủ đô Hà Nội;Văn bản số 2358/BTL-TM ngày 30/8/2019 của Bộ tư lệnh thủ đô Hà Nội về việc bố trí địa điểm mới xây dựng trụ sở cho Ban chỉ huy quân sự huyện Phú Xuyên
</t>
  </si>
  <si>
    <t>Cụm công nghiệp Vân Từ</t>
  </si>
  <si>
    <t>Công ty cổ phần HTC toàn cầu</t>
  </si>
  <si>
    <t>Quyết định số 2796/QĐ-UBND ngày 26/6/2020 của UBND thành phố về việc thành lập cụm công nghiệp Vân Từ</t>
  </si>
  <si>
    <t>Chuyển mục đích sử dụng đất vườn,ao đã được cấp giấy chứng nhận quyền sử dụng đất sang đất ở</t>
  </si>
  <si>
    <t>ONT, ODT</t>
  </si>
  <si>
    <t xml:space="preserve">Các hộ gia đình, cá nhân </t>
  </si>
  <si>
    <t>Các xã, thị trấn trên địa bàn huyện</t>
  </si>
  <si>
    <t>Nhu cầu được chuyển mục đích sử dụng đất vườn, ao của các hộ gia đình đã được cấp giấy chứng nhận quyền sử dụng đất sang đất ở theo quy định của Điều 57 Luật đất đai năm 2013</t>
  </si>
  <si>
    <t>Quyết định số 275/QĐ-UBND ngày 14/1/2020 của UBND thành phố phê duyệt báo cáo khả thi dự án; Văn bản phê duyệt chủ trương đầu tư số 04/NQ-HĐND ngày 09/4/2019 của HĐN D thành phố Hà Nội</t>
  </si>
  <si>
    <t>Khu đấu giá mầu cửa hàng thôn Thụy Phú</t>
  </si>
  <si>
    <t>Cải tạo, chỉnh trang đoạn đường Quốc lộ 1A (đoạn Km207+250 - Km208) và hạ tầng trung tâm hành chính huyện Phú Xuyên</t>
  </si>
  <si>
    <t>Quyết định phê duyệt chủ trương đầu tư số 6510/QĐ-UBND ngày 18/9/2017 của UBND thành phố Hà Nội; QĐ duyệt dự án số 5482/QĐ-UBND ngày 12/10/2018 của UBND thành phố Hà Nội</t>
  </si>
  <si>
    <t>Dự án chợ Đồng Quan</t>
  </si>
  <si>
    <t>Quyết định số 3004/QĐ-UBND ngày 30/6/2014 của UBND huyện Phú Xuyên phê duyệt quy hoạch chi tiết tỷ lệ 1/500; Văn bản số 5198/KH&amp;ĐT-CN ngày 28/9/2016 của Sở KHDT báo cáo UBND Thành phố về công bố danh mục lựa chọn nhà đầu tư; Kế hoạch chuyển đổi mô hình chợ số 53/KH-UBND ngày 27/02/2018 của UBND huyện</t>
  </si>
  <si>
    <t>Phượng Dực</t>
  </si>
  <si>
    <t>Dự án chuyển mục đích sử dụng đất sang đất sản xuất kinh doanh của hộ bà Nguyễn Thị Lương tại xã Phú Túc</t>
  </si>
  <si>
    <t>SKC</t>
  </si>
  <si>
    <t>Doanh nghiệp của hộ gia đình bà Lương</t>
  </si>
  <si>
    <t>Thông báo số 18/TB-UBND ngày 16/1/2019 kết luận của Phó chủ tịch UBND thành phố liên quan đến chỉ đạo giải quyết một số vụ việc tại huyện Phú Xuyên, trong đó có nội dung liên quan đến vụ việc của bà Nguyễn Thị Lương</t>
  </si>
  <si>
    <t>Dự án cải tạo, nâng cấp các công trình thiết yếu đoạn Hà Nội - Vinh, tuyến đường sắt Hà Nội - thành phố Hồ Chí Minh trên địa bàn thành phố</t>
  </si>
  <si>
    <t>Ban quản lý dự án Đường sắt, bộ giao thông vận tải</t>
  </si>
  <si>
    <t xml:space="preserve">Các xã thị trấn </t>
  </si>
  <si>
    <t>Văn bản số 1488/QHKT-P2 ngày 19/3/2018 của Sở QHKT về việc chấp thuận các địa điểm bố trí tái định cư trên địa bàn huyện Phú Xuyên.
Văn bản số 985/UBND-ĐT ngày 12/3/2019 của UBND TP Hà Nội về việc địa điểm bố trí tái định cư phục vụ GPMB các dự án trên địa bàn huyện Phú Xuyên</t>
  </si>
  <si>
    <t>Dự án sản xuât kinh doanh của 2 hộ gia đình tại xã Phúc Tiến</t>
  </si>
  <si>
    <t>Hộ gia đình, cá nhân</t>
  </si>
  <si>
    <t>Xã Phúc Tiến</t>
  </si>
  <si>
    <t>Đề xuất của UBND xã và hộ gia đình, cá nhân</t>
  </si>
  <si>
    <t>Đấu giá quyền sử dụng đất khu Đồng Xép, thôn Thao Nội, xã Sơn Hà</t>
  </si>
  <si>
    <t>Sơn Hà</t>
  </si>
  <si>
    <t>Dự án đấu giá quyền sử dụng đất Khu Đầm cụ Chánh Hậu, tiểu khu Phú Mỹ</t>
  </si>
  <si>
    <t>Dự án xây dựng trụ sở Tòa án nhân dân huyện</t>
  </si>
  <si>
    <t>TSC</t>
  </si>
  <si>
    <t>Quyết điịnh số 4953/QĐ-UBND ngày 09/9/2016 của UBND thành phố Hà Nội về việc phê duyệt quy hoạch xây dựng Hệ thống trụ sở làm việc các cơ quan tư pháp trên địa bàn thành phố Hà Nội đến năm 2030 và tầm nhìn đến năm 2050.
Văn bản đăng ký danh mục công trình số 1080/BQLDA DD&amp;CN-KH ngày 21/9/2020 của ban quản lý dự án đầu tư xây dựng công trình dân dụng và công nghiệp thành phố Hà Nội.
Văn bản 1724/QHKT-P2 ngày 14/4/2020 của Sở quy hoạch kiến trúc về địa điểm 1 số cơ quan, đơn vị thuộc khu hành chính huyện Phú Xuyên.
Văn bản số 259/UBND-QLĐT ngày 25/2/2020 của UBND huyện Phú Xuyên về việc giới thiệu, bố trí địa điểm 1 số cơ quan, dơn vị trong vùng quy hoạch khu hành chính thuộc quy hoạch đô thị vệ tinh Phú Xuyên.
Văn bản sôs 1770/VP-TAHN ngày 04/8/2017 của Tòa án nhân dân thành phố Hà Nội về thực trạng trụ sở làm việc TAND huyện Phú Xuyên.</t>
  </si>
  <si>
    <t>Nhà đầu tư</t>
  </si>
  <si>
    <t xml:space="preserve">Dự án xây dựng, cải tạo trường THPT Tân Dân </t>
  </si>
  <si>
    <t>Ban quản lý dự án đầu tư xây dựng công trình dân dụng 
và công nghiệp thành phố Hà Nội</t>
  </si>
  <si>
    <t>Quyết định số 483/QĐ-UBND ngày 31/8/2014 của UBND thành phố.
Văn bản đăng ký danh mục công trình số 1080/BQLDA DD&amp;CN-KH ngày 21/9/2020 của ban quản lý dự án đầu tư xây dựng công trình dân dụng và công nghiệp thành phố Hà Nội.</t>
  </si>
  <si>
    <t>TỔNG</t>
  </si>
  <si>
    <t>Dự án dân sinh bức xúc, Tờ trình số: 340 /TTr-PTQĐ ngày 26  tháng   8 năm 2020 của Trung tâm Phát triển quỹ đất</t>
  </si>
  <si>
    <t>Dự án dân sinh bức xúc, tiếp giáp khu dân cư trung tâm</t>
  </si>
  <si>
    <t>Tòa án nhân dân huyện Phú Xuyên</t>
  </si>
  <si>
    <t>Dự án Đường trục phía Nam tỉnh Hà Tây (cũ)</t>
  </si>
  <si>
    <t xml:space="preserve">
Tổng công ty xây dựng công trình giao thông 5
Công ty cổ phần địa ốc CIENCO5</t>
  </si>
  <si>
    <t xml:space="preserve"> QĐ số 2226/QĐ-UBND ngày 05/7/2019 của UBND huyện về việc phê duyệt chủ trương đầu tư dự án</t>
  </si>
  <si>
    <t>Dự án đấu giá quyền sử dụng đất khu Khoai Vực đường Thanh Niên (tên cũ là trước cửa ông Mạnh), thôn Từ Thuận</t>
  </si>
  <si>
    <t>Giao đất ở cho hộ gia đình, cá nhân tại xã Chuyên Mỹ</t>
  </si>
  <si>
    <t xml:space="preserve"> Dự án dân sinh bức xúc giải quyết vụ việc đơn thư của ông Nguyễn Thăng Long (thương binh) liên quan đến đề nghị được giao đất ở</t>
  </si>
  <si>
    <t>Dự án đường giao thông từ trụ sở Công án huyện  đi đường gom Cao tốc Pháp Vân - Cầu Giẽ</t>
  </si>
  <si>
    <t>Dự án đường giao thông từphòng Tài chính Kế hoạch đi đường gom Cao tốc Pháp Vân - Cầu Giẽ</t>
  </si>
  <si>
    <t>Đường giao thông liên xã  Phượng Dực - Đại Thắng</t>
  </si>
  <si>
    <t>Cải tạo, nâng cấp đường truyền thống</t>
  </si>
  <si>
    <t xml:space="preserve">thị trấn Phú Xuyên </t>
  </si>
  <si>
    <t xml:space="preserve">Vị trí đất ỏ cho hộ gia đình tại thị trấn Phú Xuyên (ông Lại Văn Chín) phục vụ việc bố trí đường vào công trình giáo dục tại thị trấn Phú Xuyên </t>
  </si>
  <si>
    <t xml:space="preserve">Phục vụ việc bố trí đường vào công trình giáo dục tại thị trấn Phú Xuyên </t>
  </si>
  <si>
    <t>Dự án dân sinh bức xúc phục vụ việc phát triển hệ thống giao thông khung trung tâm huyện Phú Xuyên.</t>
  </si>
  <si>
    <t>Dự án dân sinh bức xúc phục vụ việc phát triển hệ thống giao thông khung huyện Phú Xuyên.</t>
  </si>
  <si>
    <t>Tân Dân</t>
  </si>
  <si>
    <t>Phượng Dực, Đại Thắng</t>
  </si>
  <si>
    <t>Phúc Tiến, Khai Thái</t>
  </si>
  <si>
    <t xml:space="preserve">Bộ Giao thông vận tải phê duyệt đầu tư tại Quyết định số 2114/QĐ-BGTVT ngày 08/11/2019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</si>
</sst>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0" x14ac:knownFonts="1">
    <font>
      <sz val="11"/>
      <color theme="1"/>
      <name val="Arial"/>
      <family val="2"/>
      <scheme val="minor"/>
    </font>
    <font>
      <sz val="12"/>
      <name val="Arial"/>
      <family val="2"/>
    </font>
    <font>
      <b/>
      <sz val="12"/>
      <name val="Times New Roman"/>
      <family val="1"/>
    </font>
    <font>
      <sz val="11"/>
      <color indexed="8"/>
      <name val="Calibri"/>
      <family val="2"/>
    </font>
    <font>
      <b/>
      <sz val="11"/>
      <name val="Times New Roman"/>
      <family val="1"/>
    </font>
    <font>
      <b/>
      <sz val="11"/>
      <color theme="1"/>
      <name val="Times New Roman"/>
      <family val="1"/>
    </font>
    <font>
      <b/>
      <i/>
      <sz val="11"/>
      <name val="Times New Roman"/>
      <family val="1"/>
    </font>
    <font>
      <sz val="12"/>
      <name val=".VnTime"/>
      <family val="2"/>
    </font>
    <font>
      <sz val="14"/>
      <name val=".VnTime"/>
      <family val="2"/>
    </font>
    <font>
      <sz val="10"/>
      <name val="Helv"/>
      <family val="2"/>
    </font>
    <font>
      <sz val="11"/>
      <color theme="1"/>
      <name val="Arial"/>
      <family val="2"/>
      <scheme val="minor"/>
    </font>
    <font>
      <b/>
      <sz val="14"/>
      <name val="Times New Roman"/>
      <family val="1"/>
    </font>
    <font>
      <b/>
      <i/>
      <sz val="14"/>
      <name val="Times New Roman"/>
      <family val="1"/>
    </font>
    <font>
      <b/>
      <sz val="16"/>
      <name val="Times New Roman"/>
      <family val="1"/>
    </font>
    <font>
      <b/>
      <i/>
      <sz val="16"/>
      <name val="Times New Roman"/>
      <family val="1"/>
    </font>
    <font>
      <sz val="16"/>
      <name val="Times New Roman"/>
      <family val="1"/>
    </font>
    <font>
      <i/>
      <sz val="16"/>
      <name val="Times New Roman"/>
      <family val="1"/>
    </font>
    <font>
      <sz val="12"/>
      <name val="Times New Roman"/>
      <family val="1"/>
    </font>
    <font>
      <sz val="11"/>
      <name val="Times New Roman"/>
      <family val="1"/>
    </font>
    <font>
      <sz val="11"/>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164" fontId="3" fillId="0" borderId="0" applyFont="0" applyFill="0" applyBorder="0" applyAlignment="0" applyProtection="0"/>
    <xf numFmtId="0" fontId="7" fillId="0" borderId="0"/>
    <xf numFmtId="0" fontId="8" fillId="0" borderId="0"/>
    <xf numFmtId="0" fontId="9" fillId="0" borderId="0"/>
    <xf numFmtId="164" fontId="10" fillId="0" borderId="0" applyFont="0" applyFill="0" applyBorder="0" applyAlignment="0" applyProtection="0"/>
  </cellStyleXfs>
  <cellXfs count="185">
    <xf numFmtId="0" fontId="0" fillId="0" borderId="0" xfId="0"/>
    <xf numFmtId="0" fontId="2" fillId="0" borderId="0" xfId="1" applyFont="1" applyFill="1" applyAlignment="1">
      <alignment horizontal="left" vertical="center"/>
    </xf>
    <xf numFmtId="0" fontId="4" fillId="0" borderId="0" xfId="2" applyFont="1" applyFill="1" applyAlignment="1">
      <alignment horizontal="center" vertical="center"/>
    </xf>
    <xf numFmtId="0" fontId="4" fillId="0" borderId="0" xfId="2" applyFont="1" applyFill="1" applyAlignment="1">
      <alignment horizontal="center"/>
    </xf>
    <xf numFmtId="0" fontId="4" fillId="0" borderId="0" xfId="2" applyFont="1" applyFill="1" applyAlignment="1">
      <alignment horizontal="left" vertical="center"/>
    </xf>
    <xf numFmtId="0" fontId="5" fillId="2" borderId="0" xfId="0" applyFont="1" applyFill="1"/>
    <xf numFmtId="0" fontId="5" fillId="0" borderId="0" xfId="0" applyFont="1" applyFill="1"/>
    <xf numFmtId="0" fontId="5" fillId="0" borderId="2" xfId="0" applyFont="1" applyFill="1" applyBorder="1"/>
    <xf numFmtId="0" fontId="5" fillId="2" borderId="0" xfId="0" applyFont="1" applyFill="1" applyAlignment="1">
      <alignment vertical="center"/>
    </xf>
    <xf numFmtId="0" fontId="5" fillId="0" borderId="0" xfId="0" applyFont="1" applyFill="1" applyBorder="1"/>
    <xf numFmtId="0" fontId="5" fillId="0" borderId="0" xfId="0" applyFont="1" applyFill="1" applyAlignment="1">
      <alignment horizontal="center"/>
    </xf>
    <xf numFmtId="0" fontId="5" fillId="0" borderId="3" xfId="0" applyFont="1" applyFill="1" applyBorder="1"/>
    <xf numFmtId="0" fontId="5" fillId="3" borderId="0" xfId="0" applyFont="1" applyFill="1"/>
    <xf numFmtId="0" fontId="5" fillId="4" borderId="0" xfId="0" applyFont="1" applyFill="1"/>
    <xf numFmtId="0" fontId="13" fillId="0" borderId="2" xfId="2" applyFont="1" applyFill="1" applyBorder="1" applyAlignment="1">
      <alignment horizontal="center" vertical="center" wrapText="1"/>
    </xf>
    <xf numFmtId="49" fontId="13" fillId="0" borderId="2" xfId="2" applyNumberFormat="1" applyFont="1" applyFill="1" applyBorder="1" applyAlignment="1">
      <alignment horizontal="center" vertical="center" wrapText="1"/>
    </xf>
    <xf numFmtId="0" fontId="13" fillId="0" borderId="2" xfId="2" applyFont="1" applyFill="1" applyBorder="1" applyAlignment="1">
      <alignment vertical="center" wrapText="1"/>
    </xf>
    <xf numFmtId="2" fontId="13" fillId="0" borderId="2" xfId="2" applyNumberFormat="1" applyFont="1" applyFill="1" applyBorder="1" applyAlignment="1">
      <alignment vertical="center" wrapText="1"/>
    </xf>
    <xf numFmtId="0" fontId="13" fillId="0" borderId="2" xfId="0" applyFont="1" applyFill="1" applyBorder="1" applyAlignment="1">
      <alignment horizontal="center" vertical="center"/>
    </xf>
    <xf numFmtId="0" fontId="13" fillId="0" borderId="2" xfId="0" applyFont="1" applyFill="1" applyBorder="1" applyAlignment="1">
      <alignment wrapText="1"/>
    </xf>
    <xf numFmtId="0" fontId="13" fillId="0" borderId="2" xfId="0" applyFont="1" applyFill="1" applyBorder="1" applyAlignment="1"/>
    <xf numFmtId="2" fontId="13" fillId="0" borderId="2" xfId="0" applyNumberFormat="1" applyFont="1" applyFill="1" applyBorder="1" applyAlignment="1"/>
    <xf numFmtId="0" fontId="14" fillId="0" borderId="2" xfId="0" applyFont="1" applyFill="1" applyBorder="1" applyAlignment="1">
      <alignment vertical="center"/>
    </xf>
    <xf numFmtId="4" fontId="14" fillId="0" borderId="2" xfId="0" applyNumberFormat="1" applyFont="1" applyFill="1" applyBorder="1" applyAlignment="1">
      <alignment vertical="center"/>
    </xf>
    <xf numFmtId="0" fontId="15" fillId="0" borderId="2" xfId="0" applyFont="1" applyFill="1" applyBorder="1" applyAlignment="1" applyProtection="1">
      <alignment horizontal="left" vertical="center" wrapText="1"/>
      <protection locked="0"/>
    </xf>
    <xf numFmtId="0" fontId="15" fillId="0" borderId="2" xfId="2" applyFont="1" applyFill="1" applyBorder="1" applyAlignment="1">
      <alignment horizontal="center" vertical="center" wrapText="1"/>
    </xf>
    <xf numFmtId="4" fontId="15"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4" fontId="15" fillId="0" borderId="2" xfId="0" applyNumberFormat="1" applyFont="1" applyFill="1" applyBorder="1" applyAlignment="1">
      <alignment horizontal="right"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4" fillId="0" borderId="2" xfId="0" applyFont="1" applyFill="1" applyBorder="1" applyAlignment="1">
      <alignment horizontal="left"/>
    </xf>
    <xf numFmtId="0" fontId="15" fillId="0" borderId="2" xfId="0" applyFont="1" applyFill="1" applyBorder="1" applyAlignment="1">
      <alignment horizontal="justify" vertical="center" wrapText="1"/>
    </xf>
    <xf numFmtId="4" fontId="15" fillId="0" borderId="2" xfId="3" applyNumberFormat="1" applyFont="1" applyFill="1" applyBorder="1" applyAlignment="1">
      <alignment horizontal="center" vertical="center"/>
    </xf>
    <xf numFmtId="2" fontId="15" fillId="0" borderId="2" xfId="3" applyNumberFormat="1" applyFont="1" applyFill="1" applyBorder="1" applyAlignment="1">
      <alignment horizontal="center" vertical="center"/>
    </xf>
    <xf numFmtId="0" fontId="15" fillId="0" borderId="2" xfId="0" applyFont="1" applyFill="1" applyBorder="1" applyAlignment="1">
      <alignment horizontal="left" vertical="center" wrapText="1"/>
    </xf>
    <xf numFmtId="4" fontId="15" fillId="0" borderId="2" xfId="0" applyNumberFormat="1" applyFont="1" applyFill="1" applyBorder="1" applyAlignment="1" applyProtection="1">
      <alignment horizontal="center" vertical="center" wrapText="1"/>
      <protection locked="0"/>
    </xf>
    <xf numFmtId="2" fontId="15"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2" fontId="15" fillId="0" borderId="2" xfId="2" applyNumberFormat="1" applyFont="1" applyFill="1" applyBorder="1" applyAlignment="1">
      <alignment horizontal="left" vertical="center" wrapText="1"/>
    </xf>
    <xf numFmtId="0" fontId="15" fillId="0" borderId="2" xfId="2" applyNumberFormat="1" applyFont="1" applyFill="1" applyBorder="1" applyAlignment="1">
      <alignment horizontal="left" vertical="center" wrapText="1"/>
    </xf>
    <xf numFmtId="0" fontId="15" fillId="0" borderId="2" xfId="2" applyNumberFormat="1" applyFont="1" applyFill="1" applyBorder="1" applyAlignment="1">
      <alignment horizontal="center" vertical="center" wrapText="1"/>
    </xf>
    <xf numFmtId="0" fontId="15" fillId="0" borderId="2" xfId="4"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2" applyFont="1" applyFill="1" applyBorder="1" applyAlignment="1">
      <alignment horizontal="center" vertical="center" wrapText="1"/>
    </xf>
    <xf numFmtId="2" fontId="15" fillId="0" borderId="2" xfId="2" applyNumberFormat="1" applyFont="1" applyFill="1" applyBorder="1" applyAlignment="1">
      <alignment horizontal="center" vertical="center" wrapText="1"/>
    </xf>
    <xf numFmtId="0" fontId="14" fillId="0" borderId="2" xfId="2"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0" fontId="15" fillId="0" borderId="2" xfId="5" applyNumberFormat="1" applyFont="1" applyFill="1" applyBorder="1" applyAlignment="1">
      <alignment horizontal="center" vertical="center" wrapText="1"/>
    </xf>
    <xf numFmtId="2" fontId="15" fillId="0" borderId="2" xfId="4" applyNumberFormat="1" applyFont="1" applyFill="1" applyBorder="1" applyAlignment="1">
      <alignment horizontal="center" vertical="center" wrapText="1"/>
    </xf>
    <xf numFmtId="2" fontId="15" fillId="0" borderId="2" xfId="0" applyNumberFormat="1" applyFont="1" applyFill="1" applyBorder="1" applyAlignment="1">
      <alignment horizontal="center" vertical="center" wrapText="1"/>
    </xf>
    <xf numFmtId="0" fontId="15" fillId="0" borderId="2" xfId="6" applyNumberFormat="1" applyFont="1" applyFill="1" applyBorder="1" applyAlignment="1">
      <alignment horizontal="center" vertical="center" wrapText="1"/>
    </xf>
    <xf numFmtId="0" fontId="15" fillId="0" borderId="2" xfId="3" applyNumberFormat="1" applyFont="1" applyFill="1" applyBorder="1" applyAlignment="1">
      <alignment horizontal="center" vertical="center" wrapText="1"/>
    </xf>
    <xf numFmtId="0" fontId="15" fillId="0" borderId="2" xfId="2" applyFont="1" applyFill="1" applyBorder="1" applyAlignment="1">
      <alignment horizontal="left" vertical="center" wrapText="1"/>
    </xf>
    <xf numFmtId="0" fontId="14" fillId="0" borderId="2" xfId="0" applyFont="1" applyFill="1" applyBorder="1" applyAlignment="1"/>
    <xf numFmtId="4" fontId="14" fillId="0" borderId="2" xfId="0" applyNumberFormat="1" applyFont="1" applyFill="1" applyBorder="1" applyAlignment="1"/>
    <xf numFmtId="4" fontId="15" fillId="0" borderId="2" xfId="0" applyNumberFormat="1" applyFont="1" applyFill="1" applyBorder="1" applyAlignment="1" applyProtection="1">
      <alignment horizontal="center" vertical="center"/>
      <protection locked="0"/>
    </xf>
    <xf numFmtId="2" fontId="15" fillId="0" borderId="2"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center" vertical="center"/>
    </xf>
    <xf numFmtId="0" fontId="15" fillId="0" borderId="2" xfId="0" applyNumberFormat="1" applyFont="1" applyFill="1" applyBorder="1" applyAlignment="1">
      <alignment vertical="center" wrapText="1"/>
    </xf>
    <xf numFmtId="0" fontId="16" fillId="0" borderId="2" xfId="2" applyNumberFormat="1" applyFont="1" applyFill="1" applyBorder="1" applyAlignment="1">
      <alignment horizontal="center" vertical="center" wrapText="1"/>
    </xf>
    <xf numFmtId="0" fontId="15" fillId="0" borderId="2" xfId="2" applyNumberFormat="1" applyFont="1" applyFill="1" applyBorder="1" applyAlignment="1">
      <alignment vertical="center" wrapText="1"/>
    </xf>
    <xf numFmtId="0" fontId="15" fillId="0" borderId="2" xfId="2" applyFont="1" applyFill="1" applyBorder="1" applyAlignment="1">
      <alignment vertical="center" wrapText="1"/>
    </xf>
    <xf numFmtId="164" fontId="15" fillId="0" borderId="2" xfId="7" applyNumberFormat="1" applyFont="1" applyFill="1" applyBorder="1" applyAlignment="1">
      <alignment horizontal="center" vertical="center" wrapText="1"/>
    </xf>
    <xf numFmtId="2" fontId="14" fillId="0" borderId="2" xfId="0" applyNumberFormat="1" applyFont="1" applyFill="1" applyBorder="1" applyAlignment="1"/>
    <xf numFmtId="2" fontId="16" fillId="0" borderId="2" xfId="2" applyNumberFormat="1" applyFont="1" applyFill="1" applyBorder="1" applyAlignment="1">
      <alignment horizontal="center" vertical="center" wrapText="1"/>
    </xf>
    <xf numFmtId="0" fontId="13" fillId="0" borderId="2" xfId="0" applyFont="1" applyFill="1" applyBorder="1" applyAlignment="1">
      <alignment vertical="center"/>
    </xf>
    <xf numFmtId="2" fontId="13" fillId="0" borderId="2" xfId="0" applyNumberFormat="1" applyFont="1" applyFill="1" applyBorder="1" applyAlignment="1">
      <alignment horizontal="center" vertical="center"/>
    </xf>
    <xf numFmtId="0" fontId="14" fillId="0" borderId="2" xfId="0" applyFont="1" applyFill="1" applyBorder="1" applyAlignment="1">
      <alignment horizontal="center"/>
    </xf>
    <xf numFmtId="0" fontId="15" fillId="0" borderId="2" xfId="0" applyFont="1" applyFill="1" applyBorder="1" applyAlignment="1">
      <alignment horizontal="left" vertical="center"/>
    </xf>
    <xf numFmtId="4" fontId="15" fillId="0" borderId="2" xfId="0" applyNumberFormat="1" applyFont="1" applyFill="1" applyBorder="1" applyAlignment="1">
      <alignment horizontal="left" vertical="center"/>
    </xf>
    <xf numFmtId="0" fontId="14" fillId="0" borderId="2" xfId="0" applyFont="1" applyFill="1" applyBorder="1"/>
    <xf numFmtId="4" fontId="14" fillId="0" borderId="2" xfId="0" applyNumberFormat="1" applyFont="1" applyFill="1" applyBorder="1" applyAlignment="1">
      <alignment horizontal="center" vertical="center"/>
    </xf>
    <xf numFmtId="0" fontId="14" fillId="0" borderId="2" xfId="0" applyFont="1" applyFill="1" applyBorder="1" applyAlignment="1">
      <alignment horizontal="left" vertical="center"/>
    </xf>
    <xf numFmtId="0" fontId="13" fillId="0" borderId="2" xfId="0" applyFont="1" applyFill="1" applyBorder="1" applyAlignment="1">
      <alignment horizontal="center"/>
    </xf>
    <xf numFmtId="0" fontId="13" fillId="0" borderId="2" xfId="0" applyFont="1" applyFill="1" applyBorder="1" applyAlignment="1">
      <alignment horizontal="left"/>
    </xf>
    <xf numFmtId="4" fontId="13"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xf>
    <xf numFmtId="0" fontId="13"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0" fontId="13" fillId="0" borderId="2" xfId="0" applyFont="1" applyFill="1" applyBorder="1"/>
    <xf numFmtId="0" fontId="14" fillId="0" borderId="2" xfId="0" applyFont="1" applyFill="1" applyBorder="1" applyAlignment="1">
      <alignment vertical="center" wrapText="1"/>
    </xf>
    <xf numFmtId="0" fontId="14" fillId="0" borderId="2" xfId="0" applyFont="1" applyFill="1" applyBorder="1" applyAlignment="1">
      <alignment wrapText="1"/>
    </xf>
    <xf numFmtId="0" fontId="13" fillId="0" borderId="2" xfId="0" applyFont="1" applyFill="1" applyBorder="1" applyAlignment="1">
      <alignment vertical="center" wrapText="1"/>
    </xf>
    <xf numFmtId="0" fontId="17" fillId="0" borderId="0" xfId="1" applyFont="1" applyFill="1" applyAlignment="1">
      <alignment horizontal="center" vertical="center"/>
    </xf>
    <xf numFmtId="0" fontId="18" fillId="0" borderId="0" xfId="2" applyFont="1" applyFill="1" applyBorder="1" applyAlignment="1">
      <alignment horizontal="center" vertical="center" wrapText="1"/>
    </xf>
    <xf numFmtId="0" fontId="19" fillId="0" borderId="0" xfId="0" applyFont="1" applyFill="1" applyAlignment="1">
      <alignment horizontal="center" vertical="center"/>
    </xf>
    <xf numFmtId="0" fontId="15" fillId="5" borderId="2" xfId="0" applyFont="1" applyFill="1" applyBorder="1" applyAlignment="1">
      <alignment horizontal="center" vertical="center"/>
    </xf>
    <xf numFmtId="0" fontId="15" fillId="5" borderId="2" xfId="0" applyNumberFormat="1" applyFont="1" applyFill="1" applyBorder="1" applyAlignment="1" applyProtection="1">
      <alignment horizontal="left" vertical="center" wrapText="1"/>
      <protection locked="0"/>
    </xf>
    <xf numFmtId="0" fontId="15" fillId="5" borderId="2" xfId="2" applyFont="1" applyFill="1" applyBorder="1" applyAlignment="1">
      <alignment horizontal="center" vertical="center" wrapText="1"/>
    </xf>
    <xf numFmtId="4" fontId="15" fillId="5" borderId="2" xfId="0" applyNumberFormat="1" applyFont="1" applyFill="1" applyBorder="1" applyAlignment="1">
      <alignment horizontal="center" vertical="center"/>
    </xf>
    <xf numFmtId="2" fontId="15" fillId="5" borderId="2" xfId="0" applyNumberFormat="1"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2" xfId="0" applyFont="1" applyFill="1" applyBorder="1" applyAlignment="1" applyProtection="1">
      <alignment horizontal="left" vertical="center" wrapText="1"/>
      <protection locked="0"/>
    </xf>
    <xf numFmtId="0" fontId="14" fillId="5" borderId="2" xfId="0" applyFont="1" applyFill="1" applyBorder="1" applyAlignment="1">
      <alignment horizontal="left"/>
    </xf>
    <xf numFmtId="0" fontId="5" fillId="5" borderId="0" xfId="0" applyFont="1" applyFill="1"/>
    <xf numFmtId="0" fontId="15" fillId="5" borderId="2" xfId="0" applyFont="1" applyFill="1" applyBorder="1" applyAlignment="1">
      <alignment vertical="center" wrapText="1"/>
    </xf>
    <xf numFmtId="0" fontId="15" fillId="5" borderId="2" xfId="0" applyNumberFormat="1" applyFont="1" applyFill="1" applyBorder="1" applyAlignment="1">
      <alignment vertical="center" wrapText="1"/>
    </xf>
    <xf numFmtId="0" fontId="5" fillId="5" borderId="3" xfId="0" applyFont="1" applyFill="1" applyBorder="1"/>
    <xf numFmtId="0" fontId="5" fillId="5" borderId="2" xfId="0" applyFont="1" applyFill="1" applyBorder="1"/>
    <xf numFmtId="0" fontId="15"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2" xfId="0" applyFont="1" applyFill="1" applyBorder="1" applyAlignment="1">
      <alignment horizontal="left" vertical="center"/>
    </xf>
    <xf numFmtId="0" fontId="13" fillId="5" borderId="2" xfId="0" applyFont="1" applyFill="1" applyBorder="1"/>
    <xf numFmtId="0" fontId="15" fillId="5" borderId="2" xfId="2" applyFont="1" applyFill="1" applyBorder="1" applyAlignment="1">
      <alignment horizontal="left" vertical="center" wrapText="1"/>
    </xf>
    <xf numFmtId="2" fontId="15" fillId="5" borderId="2" xfId="2" applyNumberFormat="1" applyFont="1" applyFill="1" applyBorder="1" applyAlignment="1">
      <alignment horizontal="center" vertical="center" wrapText="1"/>
    </xf>
    <xf numFmtId="4" fontId="15" fillId="5" borderId="2" xfId="0" applyNumberFormat="1" applyFont="1" applyFill="1" applyBorder="1" applyAlignment="1">
      <alignment horizontal="right" vertical="center"/>
    </xf>
    <xf numFmtId="0" fontId="15" fillId="5" borderId="2" xfId="0" applyFont="1" applyFill="1" applyBorder="1" applyAlignment="1">
      <alignment horizontal="justify" vertical="center" wrapText="1"/>
    </xf>
    <xf numFmtId="4" fontId="15" fillId="5" borderId="2" xfId="3" applyNumberFormat="1" applyFont="1" applyFill="1" applyBorder="1" applyAlignment="1">
      <alignment horizontal="center" vertical="center"/>
    </xf>
    <xf numFmtId="2" fontId="15" fillId="5" borderId="2" xfId="3" applyNumberFormat="1" applyFont="1" applyFill="1" applyBorder="1" applyAlignment="1">
      <alignment horizontal="center" vertical="center"/>
    </xf>
    <xf numFmtId="0" fontId="15" fillId="5" borderId="2" xfId="2" applyNumberFormat="1" applyFont="1" applyFill="1" applyBorder="1" applyAlignment="1">
      <alignment horizontal="left" vertical="center" wrapText="1"/>
    </xf>
    <xf numFmtId="0" fontId="15" fillId="5" borderId="2" xfId="2" applyNumberFormat="1" applyFont="1" applyFill="1" applyBorder="1" applyAlignment="1">
      <alignment horizontal="center" vertical="center" wrapText="1"/>
    </xf>
    <xf numFmtId="0" fontId="15" fillId="5" borderId="2" xfId="4" applyNumberFormat="1" applyFont="1" applyFill="1" applyBorder="1" applyAlignment="1">
      <alignment horizontal="center" vertical="center" wrapText="1"/>
    </xf>
    <xf numFmtId="0" fontId="14" fillId="5" borderId="2" xfId="2" applyNumberFormat="1" applyFont="1" applyFill="1" applyBorder="1" applyAlignment="1">
      <alignment horizontal="center" vertical="center" wrapText="1"/>
    </xf>
    <xf numFmtId="0" fontId="15" fillId="5" borderId="2" xfId="0" applyNumberFormat="1" applyFont="1" applyFill="1" applyBorder="1" applyAlignment="1">
      <alignment horizontal="center" vertical="center" wrapText="1"/>
    </xf>
    <xf numFmtId="4" fontId="15" fillId="5" borderId="2" xfId="0" applyNumberFormat="1" applyFont="1" applyFill="1" applyBorder="1" applyAlignment="1" applyProtection="1">
      <alignment horizontal="center" vertical="center"/>
      <protection locked="0"/>
    </xf>
    <xf numFmtId="2" fontId="15" fillId="5" borderId="2" xfId="0" applyNumberFormat="1"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wrapText="1"/>
      <protection locked="0"/>
    </xf>
    <xf numFmtId="4" fontId="15" fillId="5" borderId="2" xfId="0" applyNumberFormat="1" applyFont="1" applyFill="1" applyBorder="1" applyAlignment="1" applyProtection="1">
      <alignment horizontal="center" vertical="center" wrapText="1"/>
      <protection locked="0"/>
    </xf>
    <xf numFmtId="2" fontId="15" fillId="5" borderId="2" xfId="0" applyNumberFormat="1" applyFont="1" applyFill="1" applyBorder="1" applyAlignment="1" applyProtection="1">
      <alignment horizontal="center" vertical="center" wrapText="1"/>
      <protection locked="0"/>
    </xf>
    <xf numFmtId="2" fontId="15" fillId="5" borderId="2" xfId="2" applyNumberFormat="1" applyFont="1" applyFill="1" applyBorder="1" applyAlignment="1">
      <alignment horizontal="left" vertical="center" wrapText="1"/>
    </xf>
    <xf numFmtId="0" fontId="15" fillId="5" borderId="2" xfId="2" applyFont="1" applyFill="1" applyBorder="1" applyAlignment="1">
      <alignment vertical="center" wrapText="1"/>
    </xf>
    <xf numFmtId="4" fontId="15" fillId="5" borderId="2" xfId="0" applyNumberFormat="1" applyFont="1" applyFill="1" applyBorder="1" applyAlignment="1">
      <alignment horizontal="left" vertical="center"/>
    </xf>
    <xf numFmtId="0" fontId="14" fillId="5" borderId="2" xfId="0" applyFont="1" applyFill="1" applyBorder="1"/>
    <xf numFmtId="0" fontId="15" fillId="2" borderId="2" xfId="0" applyFont="1" applyFill="1" applyBorder="1" applyAlignment="1">
      <alignment horizontal="center" vertical="center"/>
    </xf>
    <xf numFmtId="0" fontId="15" fillId="2" borderId="2" xfId="0" applyFont="1" applyFill="1" applyBorder="1" applyAlignment="1">
      <alignment horizontal="justify" vertical="center" wrapText="1"/>
    </xf>
    <xf numFmtId="0" fontId="15" fillId="2" borderId="2" xfId="2" applyFont="1" applyFill="1" applyBorder="1" applyAlignment="1">
      <alignment horizontal="center" vertical="center" wrapText="1"/>
    </xf>
    <xf numFmtId="4" fontId="15" fillId="2" borderId="2" xfId="3" applyNumberFormat="1" applyFont="1" applyFill="1" applyBorder="1" applyAlignment="1">
      <alignment horizontal="center" vertical="center"/>
    </xf>
    <xf numFmtId="2" fontId="15" fillId="2" borderId="2" xfId="3" applyNumberFormat="1" applyFont="1" applyFill="1" applyBorder="1" applyAlignment="1">
      <alignment horizontal="center" vertical="center"/>
    </xf>
    <xf numFmtId="4" fontId="15" fillId="2" borderId="2" xfId="0" applyNumberFormat="1" applyFont="1" applyFill="1" applyBorder="1" applyAlignment="1">
      <alignment horizontal="right" vertical="center"/>
    </xf>
    <xf numFmtId="0" fontId="15"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4" fontId="15" fillId="2" borderId="2" xfId="0" applyNumberFormat="1" applyFont="1" applyFill="1" applyBorder="1" applyAlignment="1" applyProtection="1">
      <alignment horizontal="center" vertical="center" wrapText="1"/>
      <protection locked="0"/>
    </xf>
    <xf numFmtId="2" fontId="15" fillId="2" borderId="2"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2" fontId="15" fillId="2" borderId="2" xfId="2" applyNumberFormat="1" applyFont="1" applyFill="1" applyBorder="1" applyAlignment="1">
      <alignment horizontal="left" vertical="center" wrapText="1"/>
    </xf>
    <xf numFmtId="0" fontId="15" fillId="2" borderId="2" xfId="2" applyNumberFormat="1" applyFont="1" applyFill="1" applyBorder="1" applyAlignment="1">
      <alignment horizontal="left" vertical="center" wrapText="1"/>
    </xf>
    <xf numFmtId="0" fontId="15" fillId="2" borderId="2" xfId="2" applyNumberFormat="1" applyFont="1" applyFill="1" applyBorder="1" applyAlignment="1">
      <alignment horizontal="center" vertical="center" wrapText="1"/>
    </xf>
    <xf numFmtId="0" fontId="15" fillId="2" borderId="2" xfId="4"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2" fontId="15" fillId="2" borderId="2" xfId="2" applyNumberFormat="1" applyFont="1" applyFill="1" applyBorder="1" applyAlignment="1">
      <alignment horizontal="center" vertical="center" wrapText="1"/>
    </xf>
    <xf numFmtId="0" fontId="15" fillId="2" borderId="2" xfId="0" applyNumberFormat="1" applyFont="1" applyFill="1" applyBorder="1" applyAlignment="1">
      <alignment horizontal="left" vertical="center" wrapText="1"/>
    </xf>
    <xf numFmtId="0" fontId="15" fillId="2" borderId="2" xfId="5" applyNumberFormat="1" applyFont="1" applyFill="1" applyBorder="1" applyAlignment="1">
      <alignment horizontal="center" vertical="center" wrapText="1"/>
    </xf>
    <xf numFmtId="2" fontId="15" fillId="2" borderId="2" xfId="4" applyNumberFormat="1" applyFont="1" applyFill="1" applyBorder="1" applyAlignment="1">
      <alignment horizontal="center" vertical="center" wrapText="1"/>
    </xf>
    <xf numFmtId="0" fontId="14" fillId="2" borderId="2" xfId="2" applyNumberFormat="1" applyFont="1" applyFill="1" applyBorder="1" applyAlignment="1">
      <alignment horizontal="center" vertical="center" wrapText="1"/>
    </xf>
    <xf numFmtId="2" fontId="15" fillId="2" borderId="2" xfId="0" applyNumberFormat="1" applyFont="1" applyFill="1" applyBorder="1" applyAlignment="1">
      <alignment horizontal="center" vertical="center" wrapText="1"/>
    </xf>
    <xf numFmtId="0" fontId="15" fillId="2" borderId="2" xfId="6" applyNumberFormat="1" applyFont="1" applyFill="1" applyBorder="1" applyAlignment="1">
      <alignment horizontal="center" vertical="center" wrapText="1"/>
    </xf>
    <xf numFmtId="0" fontId="15" fillId="2" borderId="2" xfId="3" applyNumberFormat="1" applyFont="1" applyFill="1" applyBorder="1" applyAlignment="1">
      <alignment horizontal="center" vertical="center" wrapText="1"/>
    </xf>
    <xf numFmtId="0" fontId="15" fillId="2" borderId="2" xfId="2" applyFont="1" applyFill="1" applyBorder="1" applyAlignment="1">
      <alignment horizontal="left" vertical="center" wrapText="1"/>
    </xf>
    <xf numFmtId="4" fontId="15" fillId="2" borderId="2" xfId="0" applyNumberFormat="1" applyFont="1" applyFill="1" applyBorder="1" applyAlignment="1">
      <alignment horizontal="center" vertical="center"/>
    </xf>
    <xf numFmtId="2" fontId="15" fillId="2" borderId="2" xfId="0" applyNumberFormat="1" applyFont="1" applyFill="1" applyBorder="1" applyAlignment="1">
      <alignment horizontal="center" vertical="center"/>
    </xf>
    <xf numFmtId="0" fontId="15" fillId="2" borderId="2" xfId="0" applyFont="1" applyFill="1" applyBorder="1" applyAlignment="1">
      <alignment vertical="center" wrapText="1"/>
    </xf>
    <xf numFmtId="0" fontId="15" fillId="2" borderId="2" xfId="0" applyNumberFormat="1" applyFont="1" applyFill="1" applyBorder="1" applyAlignment="1">
      <alignment vertical="center" wrapText="1"/>
    </xf>
    <xf numFmtId="0" fontId="16" fillId="2" borderId="2" xfId="2" applyNumberFormat="1" applyFont="1" applyFill="1" applyBorder="1" applyAlignment="1">
      <alignment horizontal="center" vertical="center" wrapText="1"/>
    </xf>
    <xf numFmtId="0" fontId="15" fillId="2" borderId="2" xfId="2" applyNumberFormat="1" applyFont="1" applyFill="1" applyBorder="1" applyAlignment="1">
      <alignment vertical="center" wrapText="1"/>
    </xf>
    <xf numFmtId="0" fontId="15" fillId="2" borderId="2" xfId="2" applyFont="1" applyFill="1" applyBorder="1" applyAlignment="1">
      <alignment vertical="center" wrapText="1"/>
    </xf>
    <xf numFmtId="164" fontId="15" fillId="2" borderId="2" xfId="7" applyNumberFormat="1" applyFont="1" applyFill="1" applyBorder="1" applyAlignment="1">
      <alignment horizontal="center" vertical="center" wrapText="1"/>
    </xf>
    <xf numFmtId="2" fontId="16" fillId="2" borderId="2" xfId="2"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15" fillId="2" borderId="2" xfId="0" applyFont="1" applyFill="1" applyBorder="1" applyAlignment="1">
      <alignment horizontal="left" vertical="center"/>
    </xf>
    <xf numFmtId="0" fontId="15" fillId="2" borderId="2" xfId="0" applyFont="1" applyFill="1" applyBorder="1" applyAlignment="1" applyProtection="1">
      <alignment horizontal="left" vertical="center" wrapText="1"/>
      <protection locked="0"/>
    </xf>
    <xf numFmtId="0" fontId="15" fillId="2" borderId="2" xfId="0" applyNumberFormat="1" applyFont="1" applyFill="1" applyBorder="1" applyAlignment="1" applyProtection="1">
      <alignment horizontal="left" vertical="center" wrapText="1"/>
      <protection locked="0"/>
    </xf>
    <xf numFmtId="4" fontId="15" fillId="2" borderId="2" xfId="0" applyNumberFormat="1" applyFont="1" applyFill="1" applyBorder="1" applyAlignment="1">
      <alignment horizontal="center" vertical="center" wrapText="1"/>
    </xf>
    <xf numFmtId="2" fontId="15" fillId="5" borderId="2" xfId="0" applyNumberFormat="1" applyFont="1" applyFill="1" applyBorder="1" applyAlignment="1">
      <alignment horizontal="center" vertical="center" wrapText="1"/>
    </xf>
    <xf numFmtId="0" fontId="5" fillId="5" borderId="0" xfId="0" applyFont="1" applyFill="1" applyBorder="1"/>
    <xf numFmtId="0" fontId="15" fillId="2" borderId="2" xfId="0" applyFont="1" applyFill="1" applyBorder="1" applyAlignment="1">
      <alignment vertical="center"/>
    </xf>
    <xf numFmtId="0" fontId="13" fillId="0" borderId="2" xfId="0" applyFont="1" applyFill="1" applyBorder="1" applyAlignment="1">
      <alignment horizontal="center" vertical="center"/>
    </xf>
    <xf numFmtId="0" fontId="13" fillId="0" borderId="2" xfId="2"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left" vertical="center" wrapText="1"/>
    </xf>
    <xf numFmtId="0" fontId="11"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2" xfId="0" applyFont="1" applyFill="1" applyBorder="1" applyAlignment="1">
      <alignment horizontal="left" vertical="center" wrapText="1"/>
    </xf>
    <xf numFmtId="0" fontId="15" fillId="5" borderId="2" xfId="0" applyFont="1" applyFill="1" applyBorder="1" applyAlignment="1">
      <alignment horizontal="center" vertical="center" wrapText="1"/>
    </xf>
    <xf numFmtId="49" fontId="15" fillId="5" borderId="2" xfId="0" applyNumberFormat="1" applyFont="1" applyFill="1" applyBorder="1" applyAlignment="1">
      <alignment horizontal="left" vertical="center" wrapText="1"/>
    </xf>
  </cellXfs>
  <cellStyles count="8">
    <cellStyle name="Comma 42" xfId="7" xr:uid="{00000000-0005-0000-0000-000000000000}"/>
    <cellStyle name="Comma 5 2" xfId="3" xr:uid="{00000000-0005-0000-0000-000001000000}"/>
    <cellStyle name="Normal" xfId="0" builtinId="0"/>
    <cellStyle name="Normal 2" xfId="4" xr:uid="{00000000-0005-0000-0000-000003000000}"/>
    <cellStyle name="Normal 3" xfId="1" xr:uid="{00000000-0005-0000-0000-000004000000}"/>
    <cellStyle name="Normal_1" xfId="2" xr:uid="{00000000-0005-0000-0000-000005000000}"/>
    <cellStyle name="Normal_KH2000_666" xfId="5" xr:uid="{00000000-0005-0000-0000-000006000000}"/>
    <cellStyle name="Normal_THDA 2014"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4"/>
  <sheetViews>
    <sheetView tabSelected="1" topLeftCell="A128" zoomScale="40" zoomScaleNormal="40" workbookViewId="0">
      <selection activeCell="B89" sqref="B89"/>
    </sheetView>
  </sheetViews>
  <sheetFormatPr defaultColWidth="9.125" defaultRowHeight="15" x14ac:dyDescent="0.2"/>
  <cols>
    <col min="1" max="1" width="13.125" style="89" customWidth="1"/>
    <col min="2" max="2" width="94.375" style="6" customWidth="1"/>
    <col min="3" max="3" width="24.75" style="6" customWidth="1"/>
    <col min="4" max="4" width="48" style="6" customWidth="1"/>
    <col min="5" max="5" width="17.875" style="10" customWidth="1"/>
    <col min="6" max="6" width="13.25" style="10" customWidth="1"/>
    <col min="7" max="7" width="14.375" style="10" customWidth="1"/>
    <col min="8" max="8" width="21.25" style="6" customWidth="1"/>
    <col min="9" max="9" width="31.125" style="6" customWidth="1"/>
    <col min="10" max="10" width="83.25" style="6" customWidth="1"/>
    <col min="11" max="11" width="18.75" style="6" customWidth="1"/>
    <col min="12" max="16384" width="9.125" style="6"/>
  </cols>
  <sheetData>
    <row r="1" spans="1:11" ht="15.75" x14ac:dyDescent="0.2">
      <c r="A1" s="87"/>
      <c r="B1" s="1"/>
      <c r="C1" s="1"/>
      <c r="D1" s="2"/>
      <c r="E1" s="2"/>
      <c r="F1" s="3"/>
      <c r="G1" s="3"/>
      <c r="H1" s="3"/>
      <c r="I1" s="3"/>
      <c r="J1" s="4"/>
    </row>
    <row r="2" spans="1:11" ht="15" customHeight="1" x14ac:dyDescent="0.2">
      <c r="A2" s="177" t="s">
        <v>7</v>
      </c>
      <c r="B2" s="177"/>
      <c r="C2" s="177"/>
      <c r="D2" s="177"/>
      <c r="E2" s="177"/>
      <c r="F2" s="177"/>
      <c r="G2" s="177"/>
      <c r="H2" s="177"/>
      <c r="I2" s="177"/>
      <c r="J2" s="177"/>
      <c r="K2" s="177"/>
    </row>
    <row r="3" spans="1:11" ht="30.75" customHeight="1" x14ac:dyDescent="0.2">
      <c r="A3" s="178" t="s">
        <v>12</v>
      </c>
      <c r="B3" s="178"/>
      <c r="C3" s="178"/>
      <c r="D3" s="178"/>
      <c r="E3" s="178"/>
      <c r="F3" s="178"/>
      <c r="G3" s="178"/>
      <c r="H3" s="178"/>
      <c r="I3" s="178"/>
      <c r="J3" s="178"/>
      <c r="K3" s="178"/>
    </row>
    <row r="4" spans="1:11" ht="19.5" customHeight="1" x14ac:dyDescent="0.2">
      <c r="A4" s="88"/>
      <c r="B4" s="179"/>
      <c r="C4" s="179"/>
      <c r="D4" s="179"/>
      <c r="E4" s="179"/>
      <c r="F4" s="179"/>
      <c r="G4" s="179"/>
      <c r="H4" s="179"/>
      <c r="I4" s="179"/>
      <c r="J4" s="179"/>
    </row>
    <row r="5" spans="1:11" ht="34.5" customHeight="1" x14ac:dyDescent="0.2">
      <c r="A5" s="180" t="s">
        <v>6</v>
      </c>
      <c r="B5" s="172" t="s">
        <v>4</v>
      </c>
      <c r="C5" s="172" t="s">
        <v>8</v>
      </c>
      <c r="D5" s="172" t="s">
        <v>9</v>
      </c>
      <c r="E5" s="172" t="s">
        <v>0</v>
      </c>
      <c r="F5" s="172" t="s">
        <v>1</v>
      </c>
      <c r="G5" s="172"/>
      <c r="H5" s="172" t="s">
        <v>2</v>
      </c>
      <c r="I5" s="172"/>
      <c r="J5" s="172" t="s">
        <v>11</v>
      </c>
      <c r="K5" s="172" t="s">
        <v>5</v>
      </c>
    </row>
    <row r="6" spans="1:11" ht="71.25" customHeight="1" x14ac:dyDescent="0.2">
      <c r="A6" s="180"/>
      <c r="B6" s="172"/>
      <c r="C6" s="172"/>
      <c r="D6" s="172"/>
      <c r="E6" s="172"/>
      <c r="F6" s="14" t="s">
        <v>10</v>
      </c>
      <c r="G6" s="14" t="s">
        <v>157</v>
      </c>
      <c r="H6" s="14" t="s">
        <v>158</v>
      </c>
      <c r="I6" s="14" t="s">
        <v>3</v>
      </c>
      <c r="J6" s="172"/>
      <c r="K6" s="172"/>
    </row>
    <row r="7" spans="1:11" ht="28.5" customHeight="1" x14ac:dyDescent="0.2">
      <c r="A7" s="180"/>
      <c r="B7" s="15"/>
      <c r="C7" s="15"/>
      <c r="D7" s="15"/>
      <c r="E7" s="15"/>
      <c r="F7" s="15"/>
      <c r="G7" s="15"/>
      <c r="H7" s="15"/>
      <c r="I7" s="15"/>
      <c r="J7" s="15"/>
      <c r="K7" s="15"/>
    </row>
    <row r="8" spans="1:11" s="12" customFormat="1" ht="45" customHeight="1" x14ac:dyDescent="0.2">
      <c r="A8" s="25" t="s">
        <v>13</v>
      </c>
      <c r="B8" s="16" t="s">
        <v>14</v>
      </c>
      <c r="C8" s="16"/>
      <c r="D8" s="16"/>
      <c r="E8" s="17">
        <f>E9+E69+E82</f>
        <v>282.62981999999994</v>
      </c>
      <c r="F8" s="17">
        <f t="shared" ref="F8:G8" si="0">F9+F69+F82</f>
        <v>146.3458</v>
      </c>
      <c r="G8" s="17">
        <f t="shared" si="0"/>
        <v>276.52981999999997</v>
      </c>
      <c r="H8" s="16"/>
      <c r="I8" s="16"/>
      <c r="J8" s="16"/>
      <c r="K8" s="16"/>
    </row>
    <row r="9" spans="1:11" s="13" customFormat="1" ht="39.75" customHeight="1" x14ac:dyDescent="0.3">
      <c r="A9" s="82" t="s">
        <v>15</v>
      </c>
      <c r="B9" s="19" t="s">
        <v>16</v>
      </c>
      <c r="C9" s="20"/>
      <c r="D9" s="20"/>
      <c r="E9" s="21">
        <f>E10+E36+E61</f>
        <v>266.88228999999995</v>
      </c>
      <c r="F9" s="21">
        <f t="shared" ref="F9:G9" si="1">F10+F36+F61</f>
        <v>135.29579999999999</v>
      </c>
      <c r="G9" s="21">
        <f t="shared" si="1"/>
        <v>261.18228999999997</v>
      </c>
      <c r="H9" s="20"/>
      <c r="I9" s="20"/>
      <c r="J9" s="19"/>
      <c r="K9" s="20"/>
    </row>
    <row r="10" spans="1:11" s="8" customFormat="1" ht="45" customHeight="1" x14ac:dyDescent="0.2">
      <c r="A10" s="82" t="s">
        <v>17</v>
      </c>
      <c r="B10" s="22" t="s">
        <v>18</v>
      </c>
      <c r="C10" s="22"/>
      <c r="D10" s="22"/>
      <c r="E10" s="23">
        <f>SUM(E11:E60)</f>
        <v>141.60023999999996</v>
      </c>
      <c r="F10" s="23">
        <f t="shared" ref="F10:G10" si="2">SUM(F11:F60)</f>
        <v>47.724999999999994</v>
      </c>
      <c r="G10" s="23">
        <f t="shared" si="2"/>
        <v>137.80024</v>
      </c>
      <c r="H10" s="22"/>
      <c r="I10" s="22"/>
      <c r="J10" s="84"/>
      <c r="K10" s="22"/>
    </row>
    <row r="11" spans="1:11" ht="144" customHeight="1" x14ac:dyDescent="0.3">
      <c r="A11" s="82">
        <v>1</v>
      </c>
      <c r="B11" s="24" t="s">
        <v>54</v>
      </c>
      <c r="C11" s="25" t="s">
        <v>79</v>
      </c>
      <c r="D11" s="25" t="s">
        <v>80</v>
      </c>
      <c r="E11" s="26">
        <v>0.18</v>
      </c>
      <c r="F11" s="27"/>
      <c r="G11" s="26">
        <v>0.18</v>
      </c>
      <c r="H11" s="28" t="s">
        <v>168</v>
      </c>
      <c r="I11" s="29" t="s">
        <v>96</v>
      </c>
      <c r="J11" s="30" t="s">
        <v>97</v>
      </c>
      <c r="K11" s="31"/>
    </row>
    <row r="12" spans="1:11" ht="144" customHeight="1" x14ac:dyDescent="0.3">
      <c r="A12" s="82">
        <v>2</v>
      </c>
      <c r="B12" s="32" t="s">
        <v>55</v>
      </c>
      <c r="C12" s="25" t="s">
        <v>79</v>
      </c>
      <c r="D12" s="25" t="s">
        <v>80</v>
      </c>
      <c r="E12" s="33">
        <v>1</v>
      </c>
      <c r="F12" s="34">
        <f>+E12</f>
        <v>1</v>
      </c>
      <c r="G12" s="33">
        <v>1</v>
      </c>
      <c r="H12" s="28" t="s">
        <v>168</v>
      </c>
      <c r="I12" s="29" t="s">
        <v>98</v>
      </c>
      <c r="J12" s="35" t="s">
        <v>99</v>
      </c>
      <c r="K12" s="31"/>
    </row>
    <row r="13" spans="1:11" ht="144" customHeight="1" x14ac:dyDescent="0.3">
      <c r="A13" s="82">
        <v>3</v>
      </c>
      <c r="B13" s="32" t="s">
        <v>56</v>
      </c>
      <c r="C13" s="25" t="s">
        <v>79</v>
      </c>
      <c r="D13" s="25" t="s">
        <v>80</v>
      </c>
      <c r="E13" s="33">
        <v>1.8</v>
      </c>
      <c r="F13" s="34">
        <f>+E13</f>
        <v>1.8</v>
      </c>
      <c r="G13" s="33">
        <v>1.8</v>
      </c>
      <c r="H13" s="28" t="s">
        <v>168</v>
      </c>
      <c r="I13" s="29" t="s">
        <v>98</v>
      </c>
      <c r="J13" s="35" t="s">
        <v>100</v>
      </c>
      <c r="K13" s="31"/>
    </row>
    <row r="14" spans="1:11" ht="144" customHeight="1" x14ac:dyDescent="0.3">
      <c r="A14" s="82">
        <v>4</v>
      </c>
      <c r="B14" s="32" t="s">
        <v>156</v>
      </c>
      <c r="C14" s="25" t="s">
        <v>79</v>
      </c>
      <c r="D14" s="25" t="s">
        <v>80</v>
      </c>
      <c r="E14" s="33">
        <v>1</v>
      </c>
      <c r="F14" s="34">
        <f>+E14</f>
        <v>1</v>
      </c>
      <c r="G14" s="33">
        <v>1</v>
      </c>
      <c r="H14" s="28" t="s">
        <v>168</v>
      </c>
      <c r="I14" s="29" t="s">
        <v>101</v>
      </c>
      <c r="J14" s="35" t="s">
        <v>102</v>
      </c>
      <c r="K14" s="31"/>
    </row>
    <row r="15" spans="1:11" ht="144" customHeight="1" x14ac:dyDescent="0.3">
      <c r="A15" s="82">
        <v>5</v>
      </c>
      <c r="B15" s="32" t="s">
        <v>57</v>
      </c>
      <c r="C15" s="25" t="s">
        <v>79</v>
      </c>
      <c r="D15" s="25" t="s">
        <v>80</v>
      </c>
      <c r="E15" s="33">
        <v>1.5</v>
      </c>
      <c r="F15" s="34">
        <f>+E15</f>
        <v>1.5</v>
      </c>
      <c r="G15" s="33">
        <v>1.5</v>
      </c>
      <c r="H15" s="28" t="s">
        <v>168</v>
      </c>
      <c r="I15" s="29" t="s">
        <v>101</v>
      </c>
      <c r="J15" s="35" t="s">
        <v>103</v>
      </c>
      <c r="K15" s="31"/>
    </row>
    <row r="16" spans="1:11" ht="144" customHeight="1" x14ac:dyDescent="0.3">
      <c r="A16" s="82">
        <v>6</v>
      </c>
      <c r="B16" s="32" t="s">
        <v>58</v>
      </c>
      <c r="C16" s="25" t="s">
        <v>79</v>
      </c>
      <c r="D16" s="25" t="s">
        <v>80</v>
      </c>
      <c r="E16" s="33">
        <v>2.98</v>
      </c>
      <c r="F16" s="34">
        <f>+E16</f>
        <v>2.98</v>
      </c>
      <c r="G16" s="33">
        <v>2.98</v>
      </c>
      <c r="H16" s="28" t="s">
        <v>168</v>
      </c>
      <c r="I16" s="29" t="s">
        <v>104</v>
      </c>
      <c r="J16" s="35" t="s">
        <v>105</v>
      </c>
      <c r="K16" s="31"/>
    </row>
    <row r="17" spans="1:11" ht="123" customHeight="1" x14ac:dyDescent="0.3">
      <c r="A17" s="82">
        <v>7</v>
      </c>
      <c r="B17" s="32" t="s">
        <v>59</v>
      </c>
      <c r="C17" s="25" t="s">
        <v>79</v>
      </c>
      <c r="D17" s="25" t="s">
        <v>80</v>
      </c>
      <c r="E17" s="36">
        <v>0.24</v>
      </c>
      <c r="F17" s="37"/>
      <c r="G17" s="36">
        <v>0.24</v>
      </c>
      <c r="H17" s="28" t="s">
        <v>168</v>
      </c>
      <c r="I17" s="38" t="s">
        <v>106</v>
      </c>
      <c r="J17" s="35" t="s">
        <v>107</v>
      </c>
      <c r="K17" s="31"/>
    </row>
    <row r="18" spans="1:11" ht="129" customHeight="1" x14ac:dyDescent="0.3">
      <c r="A18" s="82">
        <v>8</v>
      </c>
      <c r="B18" s="32" t="s">
        <v>60</v>
      </c>
      <c r="C18" s="25" t="s">
        <v>79</v>
      </c>
      <c r="D18" s="25" t="s">
        <v>80</v>
      </c>
      <c r="E18" s="36">
        <v>1</v>
      </c>
      <c r="F18" s="37"/>
      <c r="G18" s="36">
        <v>1</v>
      </c>
      <c r="H18" s="28" t="s">
        <v>168</v>
      </c>
      <c r="I18" s="38" t="s">
        <v>43</v>
      </c>
      <c r="J18" s="35" t="s">
        <v>108</v>
      </c>
      <c r="K18" s="31"/>
    </row>
    <row r="19" spans="1:11" ht="129" customHeight="1" x14ac:dyDescent="0.3">
      <c r="A19" s="82">
        <v>9</v>
      </c>
      <c r="B19" s="32" t="s">
        <v>61</v>
      </c>
      <c r="C19" s="25" t="s">
        <v>79</v>
      </c>
      <c r="D19" s="25" t="s">
        <v>80</v>
      </c>
      <c r="E19" s="33">
        <v>0.6</v>
      </c>
      <c r="F19" s="34">
        <f>+E19</f>
        <v>0.6</v>
      </c>
      <c r="G19" s="33">
        <v>0.6</v>
      </c>
      <c r="H19" s="28" t="s">
        <v>168</v>
      </c>
      <c r="I19" s="29" t="s">
        <v>43</v>
      </c>
      <c r="J19" s="39" t="s">
        <v>109</v>
      </c>
      <c r="K19" s="31"/>
    </row>
    <row r="20" spans="1:11" ht="96" customHeight="1" x14ac:dyDescent="0.3">
      <c r="A20" s="82">
        <v>10</v>
      </c>
      <c r="B20" s="35" t="s">
        <v>62</v>
      </c>
      <c r="C20" s="25" t="s">
        <v>79</v>
      </c>
      <c r="D20" s="25" t="s">
        <v>80</v>
      </c>
      <c r="E20" s="26">
        <v>0.495</v>
      </c>
      <c r="F20" s="27">
        <f>+E20</f>
        <v>0.495</v>
      </c>
      <c r="G20" s="26">
        <v>0.495</v>
      </c>
      <c r="H20" s="28" t="s">
        <v>168</v>
      </c>
      <c r="I20" s="29" t="s">
        <v>110</v>
      </c>
      <c r="J20" s="30" t="s">
        <v>111</v>
      </c>
      <c r="K20" s="31"/>
    </row>
    <row r="21" spans="1:11" ht="96" customHeight="1" x14ac:dyDescent="0.3">
      <c r="A21" s="82">
        <v>11</v>
      </c>
      <c r="B21" s="32" t="s">
        <v>63</v>
      </c>
      <c r="C21" s="25" t="s">
        <v>79</v>
      </c>
      <c r="D21" s="25" t="s">
        <v>80</v>
      </c>
      <c r="E21" s="26">
        <v>0.2</v>
      </c>
      <c r="F21" s="27"/>
      <c r="G21" s="26">
        <v>0.2</v>
      </c>
      <c r="H21" s="28" t="s">
        <v>168</v>
      </c>
      <c r="I21" s="29" t="s">
        <v>112</v>
      </c>
      <c r="J21" s="30" t="s">
        <v>113</v>
      </c>
      <c r="K21" s="31"/>
    </row>
    <row r="22" spans="1:11" ht="96" customHeight="1" x14ac:dyDescent="0.3">
      <c r="A22" s="82">
        <v>12</v>
      </c>
      <c r="B22" s="30" t="s">
        <v>64</v>
      </c>
      <c r="C22" s="25" t="s">
        <v>79</v>
      </c>
      <c r="D22" s="25" t="s">
        <v>80</v>
      </c>
      <c r="E22" s="26">
        <v>9.8000000000000007</v>
      </c>
      <c r="F22" s="27"/>
      <c r="G22" s="26">
        <v>9.8000000000000007</v>
      </c>
      <c r="H22" s="28" t="s">
        <v>168</v>
      </c>
      <c r="I22" s="29" t="s">
        <v>114</v>
      </c>
      <c r="J22" s="30" t="s">
        <v>363</v>
      </c>
      <c r="K22" s="31"/>
    </row>
    <row r="23" spans="1:11" ht="119.25" customHeight="1" x14ac:dyDescent="0.3">
      <c r="A23" s="82">
        <v>13</v>
      </c>
      <c r="B23" s="40" t="s">
        <v>171</v>
      </c>
      <c r="C23" s="41" t="s">
        <v>160</v>
      </c>
      <c r="D23" s="41" t="s">
        <v>172</v>
      </c>
      <c r="E23" s="42">
        <v>0.95</v>
      </c>
      <c r="F23" s="41"/>
      <c r="G23" s="41">
        <v>0.95</v>
      </c>
      <c r="H23" s="43" t="s">
        <v>168</v>
      </c>
      <c r="I23" s="41" t="s">
        <v>112</v>
      </c>
      <c r="J23" s="40" t="s">
        <v>173</v>
      </c>
      <c r="K23" s="31"/>
    </row>
    <row r="24" spans="1:11" ht="96" customHeight="1" x14ac:dyDescent="0.3">
      <c r="A24" s="82">
        <v>14</v>
      </c>
      <c r="B24" s="40" t="s">
        <v>174</v>
      </c>
      <c r="C24" s="41" t="s">
        <v>160</v>
      </c>
      <c r="D24" s="41" t="s">
        <v>172</v>
      </c>
      <c r="E24" s="42">
        <v>1.1000000000000001</v>
      </c>
      <c r="F24" s="41"/>
      <c r="G24" s="41">
        <v>1.1000000000000001</v>
      </c>
      <c r="H24" s="43" t="s">
        <v>168</v>
      </c>
      <c r="I24" s="41" t="s">
        <v>175</v>
      </c>
      <c r="J24" s="40" t="s">
        <v>247</v>
      </c>
      <c r="K24" s="31"/>
    </row>
    <row r="25" spans="1:11" ht="96" customHeight="1" x14ac:dyDescent="0.3">
      <c r="A25" s="82">
        <v>15</v>
      </c>
      <c r="B25" s="35" t="s">
        <v>176</v>
      </c>
      <c r="C25" s="25" t="s">
        <v>177</v>
      </c>
      <c r="D25" s="29" t="s">
        <v>178</v>
      </c>
      <c r="E25" s="29">
        <v>9.4499999999999993</v>
      </c>
      <c r="F25" s="44"/>
      <c r="G25" s="45">
        <f t="shared" ref="G25:G28" si="3">E25</f>
        <v>9.4499999999999993</v>
      </c>
      <c r="H25" s="29" t="s">
        <v>168</v>
      </c>
      <c r="I25" s="25" t="s">
        <v>179</v>
      </c>
      <c r="J25" s="35" t="s">
        <v>180</v>
      </c>
      <c r="K25" s="31"/>
    </row>
    <row r="26" spans="1:11" ht="96" customHeight="1" x14ac:dyDescent="0.3">
      <c r="A26" s="82">
        <v>16</v>
      </c>
      <c r="B26" s="40" t="s">
        <v>181</v>
      </c>
      <c r="C26" s="41" t="s">
        <v>79</v>
      </c>
      <c r="D26" s="41" t="s">
        <v>80</v>
      </c>
      <c r="E26" s="42">
        <v>1.5</v>
      </c>
      <c r="F26" s="46"/>
      <c r="G26" s="41">
        <f t="shared" si="3"/>
        <v>1.5</v>
      </c>
      <c r="H26" s="43" t="s">
        <v>168</v>
      </c>
      <c r="I26" s="41" t="s">
        <v>182</v>
      </c>
      <c r="J26" s="40" t="s">
        <v>183</v>
      </c>
      <c r="K26" s="31"/>
    </row>
    <row r="27" spans="1:11" ht="153.75" customHeight="1" x14ac:dyDescent="0.3">
      <c r="A27" s="82">
        <v>17</v>
      </c>
      <c r="B27" s="40" t="s">
        <v>184</v>
      </c>
      <c r="C27" s="41" t="s">
        <v>79</v>
      </c>
      <c r="D27" s="41" t="s">
        <v>80</v>
      </c>
      <c r="E27" s="42">
        <v>0.7</v>
      </c>
      <c r="F27" s="46"/>
      <c r="G27" s="41">
        <f t="shared" si="3"/>
        <v>0.7</v>
      </c>
      <c r="H27" s="43" t="s">
        <v>168</v>
      </c>
      <c r="I27" s="41" t="s">
        <v>185</v>
      </c>
      <c r="J27" s="40" t="s">
        <v>342</v>
      </c>
      <c r="K27" s="31"/>
    </row>
    <row r="28" spans="1:11" ht="96" customHeight="1" x14ac:dyDescent="0.3">
      <c r="A28" s="82">
        <v>18</v>
      </c>
      <c r="B28" s="40" t="s">
        <v>186</v>
      </c>
      <c r="C28" s="41" t="s">
        <v>177</v>
      </c>
      <c r="D28" s="41" t="s">
        <v>187</v>
      </c>
      <c r="E28" s="42">
        <v>10.5</v>
      </c>
      <c r="F28" s="46"/>
      <c r="G28" s="41">
        <f t="shared" si="3"/>
        <v>10.5</v>
      </c>
      <c r="H28" s="43" t="s">
        <v>168</v>
      </c>
      <c r="I28" s="41" t="s">
        <v>188</v>
      </c>
      <c r="J28" s="40" t="s">
        <v>189</v>
      </c>
      <c r="K28" s="31"/>
    </row>
    <row r="29" spans="1:11" ht="96" customHeight="1" x14ac:dyDescent="0.3">
      <c r="A29" s="82">
        <v>19</v>
      </c>
      <c r="B29" s="47" t="s">
        <v>190</v>
      </c>
      <c r="C29" s="48" t="s">
        <v>177</v>
      </c>
      <c r="D29" s="43" t="s">
        <v>191</v>
      </c>
      <c r="E29" s="49">
        <v>3.2472400000000001</v>
      </c>
      <c r="F29" s="46"/>
      <c r="G29" s="50">
        <v>3.2472400000000001</v>
      </c>
      <c r="H29" s="43" t="s">
        <v>168</v>
      </c>
      <c r="I29" s="51" t="s">
        <v>192</v>
      </c>
      <c r="J29" s="47" t="s">
        <v>193</v>
      </c>
      <c r="K29" s="31"/>
    </row>
    <row r="30" spans="1:11" ht="96" customHeight="1" x14ac:dyDescent="0.3">
      <c r="A30" s="82">
        <v>20</v>
      </c>
      <c r="B30" s="47" t="s">
        <v>194</v>
      </c>
      <c r="C30" s="48" t="s">
        <v>177</v>
      </c>
      <c r="D30" s="43" t="s">
        <v>191</v>
      </c>
      <c r="E30" s="42">
        <v>0.1</v>
      </c>
      <c r="F30" s="52"/>
      <c r="G30" s="52">
        <v>0.1</v>
      </c>
      <c r="H30" s="43" t="s">
        <v>168</v>
      </c>
      <c r="I30" s="43" t="s">
        <v>112</v>
      </c>
      <c r="J30" s="47" t="s">
        <v>195</v>
      </c>
      <c r="K30" s="31"/>
    </row>
    <row r="31" spans="1:11" ht="96" customHeight="1" x14ac:dyDescent="0.3">
      <c r="A31" s="82">
        <v>21</v>
      </c>
      <c r="B31" s="47" t="s">
        <v>196</v>
      </c>
      <c r="C31" s="48" t="s">
        <v>177</v>
      </c>
      <c r="D31" s="43" t="s">
        <v>191</v>
      </c>
      <c r="E31" s="42">
        <v>0.18</v>
      </c>
      <c r="F31" s="52"/>
      <c r="G31" s="52">
        <v>0.18</v>
      </c>
      <c r="H31" s="43" t="s">
        <v>168</v>
      </c>
      <c r="I31" s="43" t="s">
        <v>197</v>
      </c>
      <c r="J31" s="47" t="s">
        <v>198</v>
      </c>
      <c r="K31" s="31"/>
    </row>
    <row r="32" spans="1:11" ht="96" customHeight="1" x14ac:dyDescent="0.3">
      <c r="A32" s="82">
        <v>22</v>
      </c>
      <c r="B32" s="47" t="s">
        <v>199</v>
      </c>
      <c r="C32" s="48" t="s">
        <v>177</v>
      </c>
      <c r="D32" s="43" t="s">
        <v>191</v>
      </c>
      <c r="E32" s="42">
        <v>0.3</v>
      </c>
      <c r="F32" s="48"/>
      <c r="G32" s="52">
        <v>0.3</v>
      </c>
      <c r="H32" s="43" t="s">
        <v>168</v>
      </c>
      <c r="I32" s="48" t="s">
        <v>175</v>
      </c>
      <c r="J32" s="47" t="s">
        <v>200</v>
      </c>
      <c r="K32" s="31"/>
    </row>
    <row r="33" spans="1:11" ht="157.5" customHeight="1" x14ac:dyDescent="0.3">
      <c r="A33" s="82">
        <v>23</v>
      </c>
      <c r="B33" s="47" t="s">
        <v>201</v>
      </c>
      <c r="C33" s="41" t="s">
        <v>202</v>
      </c>
      <c r="D33" s="41" t="s">
        <v>80</v>
      </c>
      <c r="E33" s="42">
        <v>0.15</v>
      </c>
      <c r="F33" s="41"/>
      <c r="G33" s="41">
        <v>0.15</v>
      </c>
      <c r="H33" s="43" t="s">
        <v>168</v>
      </c>
      <c r="I33" s="41" t="s">
        <v>161</v>
      </c>
      <c r="J33" s="47" t="s">
        <v>203</v>
      </c>
      <c r="K33" s="31"/>
    </row>
    <row r="34" spans="1:11" ht="157.5" customHeight="1" x14ac:dyDescent="0.3">
      <c r="A34" s="82">
        <v>24</v>
      </c>
      <c r="B34" s="53" t="s">
        <v>204</v>
      </c>
      <c r="C34" s="29" t="s">
        <v>177</v>
      </c>
      <c r="D34" s="29" t="s">
        <v>80</v>
      </c>
      <c r="E34" s="25">
        <v>18.7</v>
      </c>
      <c r="F34" s="25">
        <v>6.91</v>
      </c>
      <c r="G34" s="25">
        <v>18.7</v>
      </c>
      <c r="H34" s="25" t="s">
        <v>168</v>
      </c>
      <c r="I34" s="25" t="s">
        <v>205</v>
      </c>
      <c r="J34" s="53" t="s">
        <v>206</v>
      </c>
      <c r="K34" s="31"/>
    </row>
    <row r="35" spans="1:11" ht="157.5" customHeight="1" x14ac:dyDescent="0.3">
      <c r="A35" s="82">
        <v>25</v>
      </c>
      <c r="B35" s="53" t="s">
        <v>207</v>
      </c>
      <c r="C35" s="25" t="s">
        <v>160</v>
      </c>
      <c r="D35" s="29" t="s">
        <v>80</v>
      </c>
      <c r="E35" s="25">
        <v>1.1000000000000001</v>
      </c>
      <c r="F35" s="25">
        <v>0.04</v>
      </c>
      <c r="G35" s="25">
        <v>1.1000000000000001</v>
      </c>
      <c r="H35" s="25" t="s">
        <v>168</v>
      </c>
      <c r="I35" s="25" t="s">
        <v>155</v>
      </c>
      <c r="J35" s="53" t="s">
        <v>208</v>
      </c>
      <c r="K35" s="31"/>
    </row>
    <row r="36" spans="1:11" s="5" customFormat="1" ht="23.25" customHeight="1" x14ac:dyDescent="0.3">
      <c r="A36" s="82" t="s">
        <v>21</v>
      </c>
      <c r="B36" s="54" t="s">
        <v>19</v>
      </c>
      <c r="C36" s="54"/>
      <c r="D36" s="54"/>
      <c r="E36" s="55">
        <f>SUM(E37:E60)</f>
        <v>36.413999999999994</v>
      </c>
      <c r="F36" s="55">
        <f t="shared" ref="F36:G36" si="4">SUM(F37:F60)</f>
        <v>15.700000000000001</v>
      </c>
      <c r="G36" s="55">
        <f t="shared" si="4"/>
        <v>34.513999999999989</v>
      </c>
      <c r="H36" s="54"/>
      <c r="I36" s="54"/>
      <c r="J36" s="85"/>
      <c r="K36" s="54"/>
    </row>
    <row r="37" spans="1:11" ht="114" customHeight="1" x14ac:dyDescent="0.3">
      <c r="A37" s="82">
        <v>26</v>
      </c>
      <c r="B37" s="32" t="s">
        <v>329</v>
      </c>
      <c r="C37" s="25" t="s">
        <v>79</v>
      </c>
      <c r="D37" s="25" t="s">
        <v>80</v>
      </c>
      <c r="E37" s="33">
        <v>1</v>
      </c>
      <c r="F37" s="34">
        <f>+E37</f>
        <v>1</v>
      </c>
      <c r="G37" s="26">
        <f t="shared" ref="G37:G53" si="5">+E37</f>
        <v>1</v>
      </c>
      <c r="H37" s="28" t="s">
        <v>168</v>
      </c>
      <c r="I37" s="29" t="s">
        <v>148</v>
      </c>
      <c r="J37" s="35" t="s">
        <v>115</v>
      </c>
      <c r="K37" s="31"/>
    </row>
    <row r="38" spans="1:11" ht="114" customHeight="1" x14ac:dyDescent="0.3">
      <c r="A38" s="82">
        <v>27</v>
      </c>
      <c r="B38" s="32" t="s">
        <v>65</v>
      </c>
      <c r="C38" s="25" t="s">
        <v>79</v>
      </c>
      <c r="D38" s="25" t="s">
        <v>80</v>
      </c>
      <c r="E38" s="33">
        <v>2.1</v>
      </c>
      <c r="F38" s="34">
        <f>+E38</f>
        <v>2.1</v>
      </c>
      <c r="G38" s="26">
        <f t="shared" si="5"/>
        <v>2.1</v>
      </c>
      <c r="H38" s="28" t="s">
        <v>168</v>
      </c>
      <c r="I38" s="29" t="s">
        <v>110</v>
      </c>
      <c r="J38" s="35" t="s">
        <v>116</v>
      </c>
      <c r="K38" s="31"/>
    </row>
    <row r="39" spans="1:11" ht="114" customHeight="1" x14ac:dyDescent="0.3">
      <c r="A39" s="82">
        <v>28</v>
      </c>
      <c r="B39" s="32" t="s">
        <v>66</v>
      </c>
      <c r="C39" s="25" t="s">
        <v>79</v>
      </c>
      <c r="D39" s="25" t="s">
        <v>80</v>
      </c>
      <c r="E39" s="56">
        <v>0.3</v>
      </c>
      <c r="F39" s="57"/>
      <c r="G39" s="26">
        <f t="shared" si="5"/>
        <v>0.3</v>
      </c>
      <c r="H39" s="28" t="s">
        <v>168</v>
      </c>
      <c r="I39" s="38" t="s">
        <v>149</v>
      </c>
      <c r="J39" s="35" t="s">
        <v>117</v>
      </c>
      <c r="K39" s="31"/>
    </row>
    <row r="40" spans="1:11" ht="85.5" customHeight="1" x14ac:dyDescent="0.3">
      <c r="A40" s="82">
        <v>29</v>
      </c>
      <c r="B40" s="32" t="s">
        <v>67</v>
      </c>
      <c r="C40" s="25" t="s">
        <v>79</v>
      </c>
      <c r="D40" s="25" t="s">
        <v>80</v>
      </c>
      <c r="E40" s="36">
        <v>0.56999999999999995</v>
      </c>
      <c r="F40" s="37"/>
      <c r="G40" s="26">
        <f t="shared" si="5"/>
        <v>0.56999999999999995</v>
      </c>
      <c r="H40" s="28" t="s">
        <v>168</v>
      </c>
      <c r="I40" s="38" t="s">
        <v>150</v>
      </c>
      <c r="J40" s="35" t="s">
        <v>118</v>
      </c>
      <c r="K40" s="31"/>
    </row>
    <row r="41" spans="1:11" ht="108.75" customHeight="1" x14ac:dyDescent="0.3">
      <c r="A41" s="82">
        <v>30</v>
      </c>
      <c r="B41" s="32" t="s">
        <v>68</v>
      </c>
      <c r="C41" s="25" t="s">
        <v>79</v>
      </c>
      <c r="D41" s="25" t="s">
        <v>80</v>
      </c>
      <c r="E41" s="36">
        <v>0.75</v>
      </c>
      <c r="F41" s="37"/>
      <c r="G41" s="26">
        <f t="shared" si="5"/>
        <v>0.75</v>
      </c>
      <c r="H41" s="28" t="s">
        <v>168</v>
      </c>
      <c r="I41" s="38" t="s">
        <v>150</v>
      </c>
      <c r="J41" s="35" t="s">
        <v>119</v>
      </c>
      <c r="K41" s="31"/>
    </row>
    <row r="42" spans="1:11" ht="108.75" customHeight="1" x14ac:dyDescent="0.3">
      <c r="A42" s="82">
        <v>31</v>
      </c>
      <c r="B42" s="32" t="s">
        <v>69</v>
      </c>
      <c r="C42" s="25" t="s">
        <v>79</v>
      </c>
      <c r="D42" s="25" t="s">
        <v>80</v>
      </c>
      <c r="E42" s="36">
        <v>0.49</v>
      </c>
      <c r="F42" s="37"/>
      <c r="G42" s="26">
        <f t="shared" si="5"/>
        <v>0.49</v>
      </c>
      <c r="H42" s="28" t="s">
        <v>168</v>
      </c>
      <c r="I42" s="38" t="s">
        <v>151</v>
      </c>
      <c r="J42" s="35" t="s">
        <v>120</v>
      </c>
      <c r="K42" s="31"/>
    </row>
    <row r="43" spans="1:11" ht="108.75" customHeight="1" x14ac:dyDescent="0.3">
      <c r="A43" s="82">
        <v>32</v>
      </c>
      <c r="B43" s="32" t="s">
        <v>70</v>
      </c>
      <c r="C43" s="25" t="s">
        <v>79</v>
      </c>
      <c r="D43" s="25" t="s">
        <v>80</v>
      </c>
      <c r="E43" s="36">
        <v>0.1</v>
      </c>
      <c r="F43" s="37"/>
      <c r="G43" s="26">
        <f t="shared" si="5"/>
        <v>0.1</v>
      </c>
      <c r="H43" s="28" t="s">
        <v>168</v>
      </c>
      <c r="I43" s="38" t="s">
        <v>152</v>
      </c>
      <c r="J43" s="35" t="s">
        <v>121</v>
      </c>
      <c r="K43" s="31"/>
    </row>
    <row r="44" spans="1:11" ht="85.5" customHeight="1" x14ac:dyDescent="0.3">
      <c r="A44" s="82">
        <v>33</v>
      </c>
      <c r="B44" s="32" t="s">
        <v>71</v>
      </c>
      <c r="C44" s="25" t="s">
        <v>79</v>
      </c>
      <c r="D44" s="25" t="s">
        <v>80</v>
      </c>
      <c r="E44" s="36">
        <v>0.2</v>
      </c>
      <c r="F44" s="37"/>
      <c r="G44" s="26">
        <f t="shared" si="5"/>
        <v>0.2</v>
      </c>
      <c r="H44" s="28" t="s">
        <v>168</v>
      </c>
      <c r="I44" s="38" t="s">
        <v>152</v>
      </c>
      <c r="J44" s="35" t="s">
        <v>122</v>
      </c>
      <c r="K44" s="31"/>
    </row>
    <row r="45" spans="1:11" ht="85.5" customHeight="1" x14ac:dyDescent="0.3">
      <c r="A45" s="82">
        <v>34</v>
      </c>
      <c r="B45" s="32" t="s">
        <v>364</v>
      </c>
      <c r="C45" s="25" t="s">
        <v>79</v>
      </c>
      <c r="D45" s="25" t="s">
        <v>80</v>
      </c>
      <c r="E45" s="33">
        <v>2</v>
      </c>
      <c r="F45" s="34">
        <f>+E45</f>
        <v>2</v>
      </c>
      <c r="G45" s="26">
        <f t="shared" si="5"/>
        <v>2</v>
      </c>
      <c r="H45" s="28" t="s">
        <v>168</v>
      </c>
      <c r="I45" s="29" t="s">
        <v>142</v>
      </c>
      <c r="J45" s="35" t="s">
        <v>123</v>
      </c>
      <c r="K45" s="31"/>
    </row>
    <row r="46" spans="1:11" ht="85.5" customHeight="1" x14ac:dyDescent="0.3">
      <c r="A46" s="82">
        <v>35</v>
      </c>
      <c r="B46" s="32" t="s">
        <v>72</v>
      </c>
      <c r="C46" s="25" t="s">
        <v>79</v>
      </c>
      <c r="D46" s="25" t="s">
        <v>80</v>
      </c>
      <c r="E46" s="33">
        <v>1</v>
      </c>
      <c r="F46" s="34">
        <f>+E46</f>
        <v>1</v>
      </c>
      <c r="G46" s="26">
        <f t="shared" si="5"/>
        <v>1</v>
      </c>
      <c r="H46" s="28" t="s">
        <v>168</v>
      </c>
      <c r="I46" s="29" t="s">
        <v>153</v>
      </c>
      <c r="J46" s="39" t="s">
        <v>124</v>
      </c>
      <c r="K46" s="31"/>
    </row>
    <row r="47" spans="1:11" ht="122.25" customHeight="1" x14ac:dyDescent="0.3">
      <c r="A47" s="82">
        <v>36</v>
      </c>
      <c r="B47" s="32" t="s">
        <v>73</v>
      </c>
      <c r="C47" s="25" t="s">
        <v>79</v>
      </c>
      <c r="D47" s="25" t="s">
        <v>80</v>
      </c>
      <c r="E47" s="26">
        <v>7.0000000000000007E-2</v>
      </c>
      <c r="F47" s="27"/>
      <c r="G47" s="26">
        <f t="shared" si="5"/>
        <v>7.0000000000000007E-2</v>
      </c>
      <c r="H47" s="28" t="s">
        <v>168</v>
      </c>
      <c r="I47" s="29" t="s">
        <v>149</v>
      </c>
      <c r="J47" s="30" t="s">
        <v>125</v>
      </c>
      <c r="K47" s="31"/>
    </row>
    <row r="48" spans="1:11" ht="85.5" customHeight="1" x14ac:dyDescent="0.3">
      <c r="A48" s="82">
        <v>37</v>
      </c>
      <c r="B48" s="32" t="s">
        <v>349</v>
      </c>
      <c r="C48" s="25" t="s">
        <v>79</v>
      </c>
      <c r="D48" s="25" t="s">
        <v>80</v>
      </c>
      <c r="E48" s="26">
        <v>0.03</v>
      </c>
      <c r="F48" s="27"/>
      <c r="G48" s="26">
        <f t="shared" si="5"/>
        <v>0.03</v>
      </c>
      <c r="H48" s="28" t="s">
        <v>168</v>
      </c>
      <c r="I48" s="29" t="s">
        <v>110</v>
      </c>
      <c r="J48" s="30" t="s">
        <v>126</v>
      </c>
      <c r="K48" s="31"/>
    </row>
    <row r="49" spans="1:11" ht="85.5" customHeight="1" x14ac:dyDescent="0.3">
      <c r="A49" s="82">
        <v>38</v>
      </c>
      <c r="B49" s="58" t="s">
        <v>74</v>
      </c>
      <c r="C49" s="59" t="s">
        <v>79</v>
      </c>
      <c r="D49" s="25" t="s">
        <v>80</v>
      </c>
      <c r="E49" s="26">
        <v>0.19400000000000001</v>
      </c>
      <c r="F49" s="27"/>
      <c r="G49" s="26">
        <f t="shared" si="5"/>
        <v>0.19400000000000001</v>
      </c>
      <c r="H49" s="28" t="s">
        <v>168</v>
      </c>
      <c r="I49" s="29" t="s">
        <v>139</v>
      </c>
      <c r="J49" s="24" t="s">
        <v>127</v>
      </c>
      <c r="K49" s="31"/>
    </row>
    <row r="50" spans="1:11" ht="85.5" customHeight="1" x14ac:dyDescent="0.3">
      <c r="A50" s="82">
        <v>39</v>
      </c>
      <c r="B50" s="32" t="s">
        <v>75</v>
      </c>
      <c r="C50" s="25" t="s">
        <v>79</v>
      </c>
      <c r="D50" s="25" t="s">
        <v>80</v>
      </c>
      <c r="E50" s="26">
        <v>0.2</v>
      </c>
      <c r="F50" s="27"/>
      <c r="G50" s="26">
        <f t="shared" si="5"/>
        <v>0.2</v>
      </c>
      <c r="H50" s="28" t="s">
        <v>168</v>
      </c>
      <c r="I50" s="29" t="s">
        <v>152</v>
      </c>
      <c r="J50" s="30" t="s">
        <v>128</v>
      </c>
      <c r="K50" s="31"/>
    </row>
    <row r="51" spans="1:11" ht="85.5" customHeight="1" x14ac:dyDescent="0.3">
      <c r="A51" s="82">
        <v>40</v>
      </c>
      <c r="B51" s="32" t="s">
        <v>76</v>
      </c>
      <c r="C51" s="25" t="s">
        <v>79</v>
      </c>
      <c r="D51" s="25" t="s">
        <v>80</v>
      </c>
      <c r="E51" s="26">
        <v>1.2</v>
      </c>
      <c r="F51" s="27"/>
      <c r="G51" s="26">
        <f t="shared" si="5"/>
        <v>1.2</v>
      </c>
      <c r="H51" s="28" t="s">
        <v>168</v>
      </c>
      <c r="I51" s="29" t="s">
        <v>143</v>
      </c>
      <c r="J51" s="30" t="s">
        <v>128</v>
      </c>
      <c r="K51" s="31"/>
    </row>
    <row r="52" spans="1:11" ht="85.5" customHeight="1" x14ac:dyDescent="0.3">
      <c r="A52" s="82">
        <v>41</v>
      </c>
      <c r="B52" s="32" t="s">
        <v>77</v>
      </c>
      <c r="C52" s="25" t="s">
        <v>79</v>
      </c>
      <c r="D52" s="25" t="s">
        <v>80</v>
      </c>
      <c r="E52" s="26">
        <v>0.5</v>
      </c>
      <c r="F52" s="27"/>
      <c r="G52" s="26">
        <f t="shared" si="5"/>
        <v>0.5</v>
      </c>
      <c r="H52" s="28" t="s">
        <v>168</v>
      </c>
      <c r="I52" s="29" t="s">
        <v>154</v>
      </c>
      <c r="J52" s="30" t="s">
        <v>129</v>
      </c>
      <c r="K52" s="31"/>
    </row>
    <row r="53" spans="1:11" ht="119.25" customHeight="1" x14ac:dyDescent="0.3">
      <c r="A53" s="82">
        <v>42</v>
      </c>
      <c r="B53" s="32" t="s">
        <v>78</v>
      </c>
      <c r="C53" s="25" t="s">
        <v>79</v>
      </c>
      <c r="D53" s="25" t="s">
        <v>80</v>
      </c>
      <c r="E53" s="26">
        <v>0.96</v>
      </c>
      <c r="F53" s="27"/>
      <c r="G53" s="26">
        <f t="shared" si="5"/>
        <v>0.96</v>
      </c>
      <c r="H53" s="28" t="s">
        <v>168</v>
      </c>
      <c r="I53" s="29" t="s">
        <v>155</v>
      </c>
      <c r="J53" s="30" t="s">
        <v>130</v>
      </c>
      <c r="K53" s="31"/>
    </row>
    <row r="54" spans="1:11" ht="125.25" customHeight="1" x14ac:dyDescent="0.3">
      <c r="A54" s="82">
        <v>43</v>
      </c>
      <c r="B54" s="60" t="s">
        <v>330</v>
      </c>
      <c r="C54" s="43" t="s">
        <v>177</v>
      </c>
      <c r="D54" s="43" t="s">
        <v>80</v>
      </c>
      <c r="E54" s="42">
        <v>2.1</v>
      </c>
      <c r="F54" s="61"/>
      <c r="G54" s="61">
        <v>2.1</v>
      </c>
      <c r="H54" s="41" t="s">
        <v>168</v>
      </c>
      <c r="I54" s="41" t="s">
        <v>144</v>
      </c>
      <c r="J54" s="62" t="s">
        <v>331</v>
      </c>
      <c r="K54" s="31"/>
    </row>
    <row r="55" spans="1:11" ht="114.75" customHeight="1" x14ac:dyDescent="0.3">
      <c r="A55" s="82">
        <v>44</v>
      </c>
      <c r="B55" s="63" t="s">
        <v>209</v>
      </c>
      <c r="C55" s="25" t="s">
        <v>42</v>
      </c>
      <c r="D55" s="25" t="s">
        <v>210</v>
      </c>
      <c r="E55" s="25">
        <v>2.5</v>
      </c>
      <c r="F55" s="25">
        <v>2.5</v>
      </c>
      <c r="G55" s="25">
        <v>2.5</v>
      </c>
      <c r="H55" s="25" t="s">
        <v>168</v>
      </c>
      <c r="I55" s="25" t="s">
        <v>43</v>
      </c>
      <c r="J55" s="63" t="s">
        <v>319</v>
      </c>
      <c r="K55" s="31"/>
    </row>
    <row r="56" spans="1:11" ht="114" customHeight="1" x14ac:dyDescent="0.3">
      <c r="A56" s="82">
        <v>45</v>
      </c>
      <c r="B56" s="30" t="s">
        <v>211</v>
      </c>
      <c r="C56" s="25" t="s">
        <v>177</v>
      </c>
      <c r="D56" s="25" t="s">
        <v>212</v>
      </c>
      <c r="E56" s="25">
        <v>15.75</v>
      </c>
      <c r="F56" s="25">
        <v>6</v>
      </c>
      <c r="G56" s="25">
        <v>15.75</v>
      </c>
      <c r="H56" s="25" t="s">
        <v>168</v>
      </c>
      <c r="I56" s="25" t="s">
        <v>213</v>
      </c>
      <c r="J56" s="63" t="s">
        <v>328</v>
      </c>
      <c r="K56" s="31"/>
    </row>
    <row r="57" spans="1:11" ht="115.5" customHeight="1" x14ac:dyDescent="0.3">
      <c r="A57" s="82">
        <v>46</v>
      </c>
      <c r="B57" s="30" t="s">
        <v>214</v>
      </c>
      <c r="C57" s="25" t="s">
        <v>160</v>
      </c>
      <c r="D57" s="25" t="s">
        <v>80</v>
      </c>
      <c r="E57" s="25">
        <v>1</v>
      </c>
      <c r="F57" s="25">
        <v>0.3</v>
      </c>
      <c r="G57" s="25">
        <v>0.3</v>
      </c>
      <c r="H57" s="25" t="s">
        <v>168</v>
      </c>
      <c r="I57" s="25" t="s">
        <v>215</v>
      </c>
      <c r="J57" s="63" t="s">
        <v>250</v>
      </c>
      <c r="K57" s="31"/>
    </row>
    <row r="58" spans="1:11" ht="115.5" customHeight="1" x14ac:dyDescent="0.3">
      <c r="A58" s="82">
        <v>47</v>
      </c>
      <c r="B58" s="30" t="s">
        <v>216</v>
      </c>
      <c r="C58" s="25" t="s">
        <v>217</v>
      </c>
      <c r="D58" s="25" t="s">
        <v>80</v>
      </c>
      <c r="E58" s="25">
        <v>1</v>
      </c>
      <c r="F58" s="25">
        <v>0.3</v>
      </c>
      <c r="G58" s="25">
        <v>0.3</v>
      </c>
      <c r="H58" s="25" t="s">
        <v>168</v>
      </c>
      <c r="I58" s="25" t="s">
        <v>155</v>
      </c>
      <c r="J58" s="53" t="s">
        <v>248</v>
      </c>
      <c r="K58" s="31"/>
    </row>
    <row r="59" spans="1:11" ht="115.5" customHeight="1" x14ac:dyDescent="0.3">
      <c r="A59" s="82">
        <v>48</v>
      </c>
      <c r="B59" s="30" t="s">
        <v>218</v>
      </c>
      <c r="C59" s="25" t="s">
        <v>217</v>
      </c>
      <c r="D59" s="25" t="s">
        <v>80</v>
      </c>
      <c r="E59" s="25">
        <v>1</v>
      </c>
      <c r="F59" s="25">
        <v>0.5</v>
      </c>
      <c r="G59" s="25">
        <v>0.5</v>
      </c>
      <c r="H59" s="25" t="s">
        <v>168</v>
      </c>
      <c r="I59" s="25" t="s">
        <v>219</v>
      </c>
      <c r="J59" s="63" t="s">
        <v>249</v>
      </c>
      <c r="K59" s="31"/>
    </row>
    <row r="60" spans="1:11" ht="145.5" customHeight="1" x14ac:dyDescent="0.3">
      <c r="A60" s="82">
        <v>49</v>
      </c>
      <c r="B60" s="30" t="s">
        <v>332</v>
      </c>
      <c r="C60" s="59" t="s">
        <v>52</v>
      </c>
      <c r="D60" s="29" t="s">
        <v>172</v>
      </c>
      <c r="E60" s="64">
        <v>1.4</v>
      </c>
      <c r="F60" s="64"/>
      <c r="G60" s="64">
        <v>1.4</v>
      </c>
      <c r="H60" s="29" t="s">
        <v>168</v>
      </c>
      <c r="I60" s="29" t="s">
        <v>334</v>
      </c>
      <c r="J60" s="63" t="s">
        <v>333</v>
      </c>
      <c r="K60" s="31"/>
    </row>
    <row r="61" spans="1:11" s="5" customFormat="1" ht="23.25" customHeight="1" x14ac:dyDescent="0.3">
      <c r="A61" s="82" t="s">
        <v>22</v>
      </c>
      <c r="B61" s="54" t="s">
        <v>20</v>
      </c>
      <c r="C61" s="54"/>
      <c r="D61" s="54"/>
      <c r="E61" s="65">
        <f>SUM(E62:E68)</f>
        <v>88.868049999999997</v>
      </c>
      <c r="F61" s="65">
        <f t="shared" ref="F61:G61" si="6">SUM(F62:F68)</f>
        <v>71.870800000000003</v>
      </c>
      <c r="G61" s="65">
        <f t="shared" si="6"/>
        <v>88.868049999999997</v>
      </c>
      <c r="H61" s="54"/>
      <c r="I61" s="54"/>
      <c r="J61" s="85"/>
      <c r="K61" s="54"/>
    </row>
    <row r="62" spans="1:11" s="5" customFormat="1" ht="168.75" customHeight="1" x14ac:dyDescent="0.3">
      <c r="A62" s="82">
        <v>50</v>
      </c>
      <c r="B62" s="53" t="s">
        <v>361</v>
      </c>
      <c r="C62" s="25" t="s">
        <v>177</v>
      </c>
      <c r="D62" s="29" t="s">
        <v>362</v>
      </c>
      <c r="E62" s="50">
        <f>417580.5/10000</f>
        <v>41.758049999999997</v>
      </c>
      <c r="F62" s="66">
        <f>290708/10000</f>
        <v>29.070799999999998</v>
      </c>
      <c r="G62" s="45">
        <f>E62</f>
        <v>41.758049999999997</v>
      </c>
      <c r="H62" s="29" t="s">
        <v>168</v>
      </c>
      <c r="I62" s="25" t="s">
        <v>220</v>
      </c>
      <c r="J62" s="53" t="s">
        <v>221</v>
      </c>
      <c r="K62" s="31"/>
    </row>
    <row r="63" spans="1:11" ht="168.75" customHeight="1" x14ac:dyDescent="0.3">
      <c r="A63" s="82">
        <v>51</v>
      </c>
      <c r="B63" s="35" t="s">
        <v>222</v>
      </c>
      <c r="C63" s="25" t="s">
        <v>223</v>
      </c>
      <c r="D63" s="25" t="s">
        <v>224</v>
      </c>
      <c r="E63" s="25">
        <v>10.5</v>
      </c>
      <c r="F63" s="25">
        <v>10.5</v>
      </c>
      <c r="G63" s="25">
        <v>10.5</v>
      </c>
      <c r="H63" s="29" t="s">
        <v>168</v>
      </c>
      <c r="I63" s="25" t="s">
        <v>161</v>
      </c>
      <c r="J63" s="53" t="s">
        <v>225</v>
      </c>
      <c r="K63" s="31"/>
    </row>
    <row r="64" spans="1:11" ht="168.75" customHeight="1" x14ac:dyDescent="0.3">
      <c r="A64" s="82">
        <v>52</v>
      </c>
      <c r="B64" s="35" t="s">
        <v>226</v>
      </c>
      <c r="C64" s="25" t="s">
        <v>223</v>
      </c>
      <c r="D64" s="25" t="s">
        <v>227</v>
      </c>
      <c r="E64" s="25">
        <v>5.94</v>
      </c>
      <c r="F64" s="25">
        <v>5.7</v>
      </c>
      <c r="G64" s="25">
        <v>5.94</v>
      </c>
      <c r="H64" s="29" t="s">
        <v>168</v>
      </c>
      <c r="I64" s="25" t="s">
        <v>228</v>
      </c>
      <c r="J64" s="53" t="s">
        <v>229</v>
      </c>
      <c r="K64" s="31"/>
    </row>
    <row r="65" spans="1:11" ht="168.75" customHeight="1" x14ac:dyDescent="0.3">
      <c r="A65" s="82">
        <v>53</v>
      </c>
      <c r="B65" s="53" t="s">
        <v>230</v>
      </c>
      <c r="C65" s="25" t="s">
        <v>231</v>
      </c>
      <c r="D65" s="25" t="s">
        <v>232</v>
      </c>
      <c r="E65" s="25">
        <v>20</v>
      </c>
      <c r="F65" s="25">
        <v>20</v>
      </c>
      <c r="G65" s="25">
        <v>20</v>
      </c>
      <c r="H65" s="29" t="s">
        <v>168</v>
      </c>
      <c r="I65" s="25" t="s">
        <v>233</v>
      </c>
      <c r="J65" s="53" t="s">
        <v>234</v>
      </c>
      <c r="K65" s="31"/>
    </row>
    <row r="66" spans="1:11" ht="71.25" customHeight="1" x14ac:dyDescent="0.3">
      <c r="A66" s="82">
        <v>54</v>
      </c>
      <c r="B66" s="53" t="s">
        <v>235</v>
      </c>
      <c r="C66" s="25" t="s">
        <v>44</v>
      </c>
      <c r="D66" s="25" t="s">
        <v>236</v>
      </c>
      <c r="E66" s="25">
        <v>3</v>
      </c>
      <c r="F66" s="25"/>
      <c r="G66" s="25">
        <v>3</v>
      </c>
      <c r="H66" s="29" t="s">
        <v>168</v>
      </c>
      <c r="I66" s="25" t="s">
        <v>237</v>
      </c>
      <c r="J66" s="53" t="s">
        <v>238</v>
      </c>
      <c r="K66" s="31"/>
    </row>
    <row r="67" spans="1:11" ht="71.25" customHeight="1" x14ac:dyDescent="0.3">
      <c r="A67" s="82">
        <v>55</v>
      </c>
      <c r="B67" s="53" t="s">
        <v>239</v>
      </c>
      <c r="C67" s="25" t="s">
        <v>240</v>
      </c>
      <c r="D67" s="25" t="s">
        <v>241</v>
      </c>
      <c r="E67" s="25">
        <v>7.37</v>
      </c>
      <c r="F67" s="25">
        <v>6.6</v>
      </c>
      <c r="G67" s="25">
        <v>7.37</v>
      </c>
      <c r="H67" s="29" t="s">
        <v>168</v>
      </c>
      <c r="I67" s="25" t="s">
        <v>242</v>
      </c>
      <c r="J67" s="53" t="s">
        <v>243</v>
      </c>
      <c r="K67" s="31"/>
    </row>
    <row r="68" spans="1:11" ht="108" customHeight="1" x14ac:dyDescent="0.3">
      <c r="A68" s="82">
        <v>56</v>
      </c>
      <c r="B68" s="53" t="s">
        <v>244</v>
      </c>
      <c r="C68" s="25" t="s">
        <v>177</v>
      </c>
      <c r="D68" s="25" t="s">
        <v>245</v>
      </c>
      <c r="E68" s="25">
        <v>0.3</v>
      </c>
      <c r="F68" s="14"/>
      <c r="G68" s="25">
        <v>0.3</v>
      </c>
      <c r="H68" s="25" t="s">
        <v>168</v>
      </c>
      <c r="I68" s="25" t="s">
        <v>192</v>
      </c>
      <c r="J68" s="53" t="s">
        <v>246</v>
      </c>
      <c r="K68" s="31"/>
    </row>
    <row r="69" spans="1:11" s="13" customFormat="1" ht="30" customHeight="1" x14ac:dyDescent="0.2">
      <c r="A69" s="79" t="s">
        <v>30</v>
      </c>
      <c r="B69" s="67" t="s">
        <v>33</v>
      </c>
      <c r="C69" s="67"/>
      <c r="D69" s="67"/>
      <c r="E69" s="68">
        <f>E70+E72+E80</f>
        <v>15.247530000000001</v>
      </c>
      <c r="F69" s="68">
        <f t="shared" ref="F69:G69" si="7">F70+F72+F80</f>
        <v>11.05</v>
      </c>
      <c r="G69" s="68">
        <f t="shared" si="7"/>
        <v>15.247530000000001</v>
      </c>
      <c r="H69" s="67"/>
      <c r="I69" s="67"/>
      <c r="J69" s="86"/>
      <c r="K69" s="67"/>
    </row>
    <row r="70" spans="1:11" s="5" customFormat="1" ht="30" customHeight="1" x14ac:dyDescent="0.3">
      <c r="A70" s="82" t="s">
        <v>27</v>
      </c>
      <c r="B70" s="54" t="s">
        <v>24</v>
      </c>
      <c r="C70" s="54"/>
      <c r="D70" s="54"/>
      <c r="E70" s="69">
        <f>E71</f>
        <v>0.71</v>
      </c>
      <c r="F70" s="69">
        <f t="shared" ref="F70:G70" si="8">F71</f>
        <v>0.71</v>
      </c>
      <c r="G70" s="69">
        <f t="shared" si="8"/>
        <v>0.71</v>
      </c>
      <c r="H70" s="54"/>
      <c r="I70" s="54"/>
      <c r="J70" s="85"/>
      <c r="K70" s="54"/>
    </row>
    <row r="71" spans="1:11" ht="89.25" customHeight="1" x14ac:dyDescent="0.3">
      <c r="A71" s="82">
        <v>57</v>
      </c>
      <c r="B71" s="35" t="s">
        <v>159</v>
      </c>
      <c r="C71" s="70" t="s">
        <v>160</v>
      </c>
      <c r="D71" s="70" t="s">
        <v>80</v>
      </c>
      <c r="E71" s="59">
        <v>0.71</v>
      </c>
      <c r="F71" s="59">
        <v>0.71</v>
      </c>
      <c r="G71" s="59">
        <v>0.71</v>
      </c>
      <c r="H71" s="71" t="s">
        <v>168</v>
      </c>
      <c r="I71" s="35" t="s">
        <v>161</v>
      </c>
      <c r="J71" s="35" t="s">
        <v>162</v>
      </c>
      <c r="K71" s="72"/>
    </row>
    <row r="72" spans="1:11" s="5" customFormat="1" ht="39.75" customHeight="1" x14ac:dyDescent="0.2">
      <c r="A72" s="82" t="s">
        <v>28</v>
      </c>
      <c r="B72" s="22" t="s">
        <v>25</v>
      </c>
      <c r="C72" s="22"/>
      <c r="D72" s="22"/>
      <c r="E72" s="73">
        <f>SUM(E73:E79)</f>
        <v>7.5375300000000003</v>
      </c>
      <c r="F72" s="73">
        <f t="shared" ref="F72:G72" si="9">SUM(F73:F79)</f>
        <v>3.8400000000000003</v>
      </c>
      <c r="G72" s="73">
        <f t="shared" si="9"/>
        <v>7.5375300000000003</v>
      </c>
      <c r="H72" s="22"/>
      <c r="I72" s="22"/>
      <c r="J72" s="84"/>
      <c r="K72" s="22"/>
    </row>
    <row r="73" spans="1:11" ht="72.75" customHeight="1" x14ac:dyDescent="0.3">
      <c r="A73" s="82">
        <v>58</v>
      </c>
      <c r="B73" s="24" t="s">
        <v>81</v>
      </c>
      <c r="C73" s="25" t="s">
        <v>79</v>
      </c>
      <c r="D73" s="25" t="s">
        <v>80</v>
      </c>
      <c r="E73" s="36">
        <v>0.14496000000000001</v>
      </c>
      <c r="F73" s="37"/>
      <c r="G73" s="26">
        <f t="shared" ref="G73:G79" si="10">+E73</f>
        <v>0.14496000000000001</v>
      </c>
      <c r="H73" s="28" t="s">
        <v>168</v>
      </c>
      <c r="I73" s="24" t="s">
        <v>145</v>
      </c>
      <c r="J73" s="24" t="s">
        <v>131</v>
      </c>
      <c r="K73" s="31"/>
    </row>
    <row r="74" spans="1:11" ht="72.75" customHeight="1" x14ac:dyDescent="0.3">
      <c r="A74" s="82">
        <v>59</v>
      </c>
      <c r="B74" s="24" t="s">
        <v>82</v>
      </c>
      <c r="C74" s="25" t="s">
        <v>79</v>
      </c>
      <c r="D74" s="25" t="s">
        <v>80</v>
      </c>
      <c r="E74" s="36">
        <v>0.51530500000000001</v>
      </c>
      <c r="F74" s="37"/>
      <c r="G74" s="26">
        <f t="shared" si="10"/>
        <v>0.51530500000000001</v>
      </c>
      <c r="H74" s="28" t="s">
        <v>168</v>
      </c>
      <c r="I74" s="24" t="s">
        <v>146</v>
      </c>
      <c r="J74" s="24" t="s">
        <v>132</v>
      </c>
      <c r="K74" s="31"/>
    </row>
    <row r="75" spans="1:11" ht="72.75" customHeight="1" x14ac:dyDescent="0.3">
      <c r="A75" s="82">
        <v>60</v>
      </c>
      <c r="B75" s="24" t="s">
        <v>83</v>
      </c>
      <c r="C75" s="25" t="s">
        <v>79</v>
      </c>
      <c r="D75" s="25" t="s">
        <v>80</v>
      </c>
      <c r="E75" s="36">
        <v>0.99429999999999996</v>
      </c>
      <c r="F75" s="37"/>
      <c r="G75" s="26">
        <f t="shared" si="10"/>
        <v>0.99429999999999996</v>
      </c>
      <c r="H75" s="28" t="s">
        <v>168</v>
      </c>
      <c r="I75" s="24" t="s">
        <v>146</v>
      </c>
      <c r="J75" s="24" t="s">
        <v>133</v>
      </c>
      <c r="K75" s="31"/>
    </row>
    <row r="76" spans="1:11" ht="72.75" customHeight="1" x14ac:dyDescent="0.3">
      <c r="A76" s="82">
        <v>61</v>
      </c>
      <c r="B76" s="24" t="s">
        <v>84</v>
      </c>
      <c r="C76" s="25" t="s">
        <v>79</v>
      </c>
      <c r="D76" s="25" t="s">
        <v>80</v>
      </c>
      <c r="E76" s="36">
        <v>1.0186999999999999</v>
      </c>
      <c r="F76" s="37"/>
      <c r="G76" s="26">
        <f t="shared" si="10"/>
        <v>1.0186999999999999</v>
      </c>
      <c r="H76" s="28" t="s">
        <v>168</v>
      </c>
      <c r="I76" s="24" t="s">
        <v>147</v>
      </c>
      <c r="J76" s="24" t="s">
        <v>134</v>
      </c>
      <c r="K76" s="31"/>
    </row>
    <row r="77" spans="1:11" ht="94.5" customHeight="1" x14ac:dyDescent="0.3">
      <c r="A77" s="82">
        <v>62</v>
      </c>
      <c r="B77" s="24" t="s">
        <v>85</v>
      </c>
      <c r="C77" s="25" t="s">
        <v>79</v>
      </c>
      <c r="D77" s="25" t="s">
        <v>80</v>
      </c>
      <c r="E77" s="26">
        <v>2.2400000000000002</v>
      </c>
      <c r="F77" s="27">
        <f>+E77</f>
        <v>2.2400000000000002</v>
      </c>
      <c r="G77" s="26">
        <f t="shared" si="10"/>
        <v>2.2400000000000002</v>
      </c>
      <c r="H77" s="28" t="s">
        <v>168</v>
      </c>
      <c r="I77" s="35" t="s">
        <v>101</v>
      </c>
      <c r="J77" s="24" t="s">
        <v>135</v>
      </c>
      <c r="K77" s="31"/>
    </row>
    <row r="78" spans="1:11" ht="72.75" customHeight="1" x14ac:dyDescent="0.3">
      <c r="A78" s="82">
        <v>63</v>
      </c>
      <c r="B78" s="24" t="s">
        <v>86</v>
      </c>
      <c r="C78" s="25" t="s">
        <v>79</v>
      </c>
      <c r="D78" s="25" t="s">
        <v>80</v>
      </c>
      <c r="E78" s="26">
        <v>1.6</v>
      </c>
      <c r="F78" s="27">
        <f>+E78</f>
        <v>1.6</v>
      </c>
      <c r="G78" s="26">
        <f t="shared" si="10"/>
        <v>1.6</v>
      </c>
      <c r="H78" s="28" t="s">
        <v>168</v>
      </c>
      <c r="I78" s="35" t="s">
        <v>101</v>
      </c>
      <c r="J78" s="24" t="s">
        <v>136</v>
      </c>
      <c r="K78" s="31"/>
    </row>
    <row r="79" spans="1:11" ht="91.5" customHeight="1" x14ac:dyDescent="0.3">
      <c r="A79" s="82">
        <v>64</v>
      </c>
      <c r="B79" s="24" t="s">
        <v>87</v>
      </c>
      <c r="C79" s="25" t="s">
        <v>79</v>
      </c>
      <c r="D79" s="25" t="s">
        <v>80</v>
      </c>
      <c r="E79" s="36">
        <v>1.024265</v>
      </c>
      <c r="F79" s="37"/>
      <c r="G79" s="26">
        <f t="shared" si="10"/>
        <v>1.024265</v>
      </c>
      <c r="H79" s="28" t="s">
        <v>168</v>
      </c>
      <c r="I79" s="35" t="s">
        <v>143</v>
      </c>
      <c r="J79" s="24" t="s">
        <v>163</v>
      </c>
      <c r="K79" s="31"/>
    </row>
    <row r="80" spans="1:11" s="8" customFormat="1" ht="54" customHeight="1" x14ac:dyDescent="0.2">
      <c r="A80" s="79" t="s">
        <v>29</v>
      </c>
      <c r="B80" s="22" t="s">
        <v>26</v>
      </c>
      <c r="C80" s="22"/>
      <c r="D80" s="22"/>
      <c r="E80" s="22">
        <f>E81</f>
        <v>7</v>
      </c>
      <c r="F80" s="22">
        <f t="shared" ref="F80:G80" si="11">F81</f>
        <v>6.5</v>
      </c>
      <c r="G80" s="22">
        <f t="shared" si="11"/>
        <v>7</v>
      </c>
      <c r="H80" s="22"/>
      <c r="I80" s="22"/>
      <c r="J80" s="84"/>
      <c r="K80" s="22"/>
    </row>
    <row r="81" spans="1:11" ht="67.5" customHeight="1" x14ac:dyDescent="0.2">
      <c r="A81" s="82">
        <v>65</v>
      </c>
      <c r="B81" s="70" t="s">
        <v>320</v>
      </c>
      <c r="C81" s="59" t="s">
        <v>223</v>
      </c>
      <c r="D81" s="25" t="s">
        <v>321</v>
      </c>
      <c r="E81" s="59">
        <v>7</v>
      </c>
      <c r="F81" s="59">
        <v>6.5</v>
      </c>
      <c r="G81" s="59">
        <v>7</v>
      </c>
      <c r="H81" s="70" t="s">
        <v>168</v>
      </c>
      <c r="I81" s="70" t="s">
        <v>197</v>
      </c>
      <c r="J81" s="24" t="s">
        <v>322</v>
      </c>
      <c r="K81" s="74"/>
    </row>
    <row r="82" spans="1:11" s="13" customFormat="1" ht="26.25" customHeight="1" x14ac:dyDescent="0.3">
      <c r="A82" s="82" t="s">
        <v>31</v>
      </c>
      <c r="B82" s="20" t="s">
        <v>32</v>
      </c>
      <c r="C82" s="20"/>
      <c r="D82" s="20"/>
      <c r="E82" s="75">
        <f>SUM(E83:E84)</f>
        <v>0.5</v>
      </c>
      <c r="F82" s="75">
        <f t="shared" ref="F82:G82" si="12">SUM(F83:F84)</f>
        <v>0</v>
      </c>
      <c r="G82" s="75">
        <f t="shared" si="12"/>
        <v>0.1</v>
      </c>
      <c r="H82" s="20"/>
      <c r="I82" s="20"/>
      <c r="J82" s="19"/>
      <c r="K82" s="20"/>
    </row>
    <row r="83" spans="1:11" ht="81.75" customHeight="1" x14ac:dyDescent="0.3">
      <c r="A83" s="82">
        <v>66</v>
      </c>
      <c r="B83" s="35" t="s">
        <v>335</v>
      </c>
      <c r="C83" s="59" t="s">
        <v>336</v>
      </c>
      <c r="D83" s="70" t="s">
        <v>337</v>
      </c>
      <c r="E83" s="59">
        <v>0.4</v>
      </c>
      <c r="F83" s="18"/>
      <c r="G83" s="18"/>
      <c r="H83" s="70" t="s">
        <v>168</v>
      </c>
      <c r="I83" s="70" t="s">
        <v>228</v>
      </c>
      <c r="J83" s="35" t="s">
        <v>338</v>
      </c>
      <c r="K83" s="76"/>
    </row>
    <row r="84" spans="1:11" ht="81.75" customHeight="1" x14ac:dyDescent="0.3">
      <c r="A84" s="82">
        <v>67</v>
      </c>
      <c r="B84" s="35" t="s">
        <v>339</v>
      </c>
      <c r="C84" s="59" t="s">
        <v>177</v>
      </c>
      <c r="D84" s="70" t="s">
        <v>340</v>
      </c>
      <c r="E84" s="59">
        <v>0.1</v>
      </c>
      <c r="F84" s="18"/>
      <c r="G84" s="59">
        <v>0.1</v>
      </c>
      <c r="H84" s="70" t="s">
        <v>168</v>
      </c>
      <c r="I84" s="70" t="s">
        <v>341</v>
      </c>
      <c r="J84" s="35" t="s">
        <v>379</v>
      </c>
      <c r="K84" s="76"/>
    </row>
    <row r="85" spans="1:11" s="12" customFormat="1" ht="28.5" customHeight="1" x14ac:dyDescent="0.2">
      <c r="A85" s="82" t="s">
        <v>23</v>
      </c>
      <c r="B85" s="67" t="s">
        <v>34</v>
      </c>
      <c r="C85" s="67"/>
      <c r="D85" s="67"/>
      <c r="E85" s="77">
        <f>E86+E142</f>
        <v>120.17150000000001</v>
      </c>
      <c r="F85" s="77">
        <f>F86+F142</f>
        <v>68.360000000000014</v>
      </c>
      <c r="G85" s="77">
        <f>G86+G142</f>
        <v>119.47150000000001</v>
      </c>
      <c r="H85" s="67"/>
      <c r="I85" s="67"/>
      <c r="J85" s="86"/>
      <c r="K85" s="67"/>
    </row>
    <row r="86" spans="1:11" ht="28.5" customHeight="1" x14ac:dyDescent="0.2">
      <c r="A86" s="82" t="s">
        <v>15</v>
      </c>
      <c r="B86" s="22" t="s">
        <v>35</v>
      </c>
      <c r="C86" s="22"/>
      <c r="D86" s="22"/>
      <c r="E86" s="73">
        <f>SUM(E87:E141)</f>
        <v>119.47150000000001</v>
      </c>
      <c r="F86" s="73">
        <f>SUM(F87:F141)</f>
        <v>68.360000000000014</v>
      </c>
      <c r="G86" s="73">
        <f>SUM(G87:G141)</f>
        <v>119.47150000000001</v>
      </c>
      <c r="H86" s="22"/>
      <c r="I86" s="22"/>
      <c r="J86" s="84"/>
      <c r="K86" s="22"/>
    </row>
    <row r="87" spans="1:11" ht="62.25" customHeight="1" x14ac:dyDescent="0.3">
      <c r="A87" s="82">
        <v>68</v>
      </c>
      <c r="B87" s="58" t="s">
        <v>88</v>
      </c>
      <c r="C87" s="25" t="s">
        <v>79</v>
      </c>
      <c r="D87" s="25" t="s">
        <v>80</v>
      </c>
      <c r="E87" s="26">
        <v>6.1400000000000003E-2</v>
      </c>
      <c r="F87" s="27"/>
      <c r="G87" s="26">
        <f t="shared" ref="G87:G97" si="13">+E87</f>
        <v>6.1400000000000003E-2</v>
      </c>
      <c r="H87" s="29" t="s">
        <v>168</v>
      </c>
      <c r="I87" s="29" t="s">
        <v>139</v>
      </c>
      <c r="J87" s="24" t="s">
        <v>127</v>
      </c>
      <c r="K87" s="31"/>
    </row>
    <row r="88" spans="1:11" ht="62.25" customHeight="1" x14ac:dyDescent="0.3">
      <c r="A88" s="82">
        <v>69</v>
      </c>
      <c r="B88" s="58" t="s">
        <v>89</v>
      </c>
      <c r="C88" s="25" t="s">
        <v>79</v>
      </c>
      <c r="D88" s="25" t="s">
        <v>80</v>
      </c>
      <c r="E88" s="26">
        <v>0.57350000000000001</v>
      </c>
      <c r="F88" s="27"/>
      <c r="G88" s="26">
        <f t="shared" si="13"/>
        <v>0.57350000000000001</v>
      </c>
      <c r="H88" s="29" t="s">
        <v>168</v>
      </c>
      <c r="I88" s="29" t="s">
        <v>140</v>
      </c>
      <c r="J88" s="24" t="s">
        <v>127</v>
      </c>
      <c r="K88" s="31"/>
    </row>
    <row r="89" spans="1:11" ht="62.25" customHeight="1" x14ac:dyDescent="0.3">
      <c r="A89" s="82">
        <v>70</v>
      </c>
      <c r="B89" s="58" t="s">
        <v>90</v>
      </c>
      <c r="C89" s="25" t="s">
        <v>79</v>
      </c>
      <c r="D89" s="25" t="s">
        <v>80</v>
      </c>
      <c r="E89" s="26">
        <v>0.30659999999999998</v>
      </c>
      <c r="F89" s="27"/>
      <c r="G89" s="26">
        <f t="shared" si="13"/>
        <v>0.30659999999999998</v>
      </c>
      <c r="H89" s="29" t="s">
        <v>168</v>
      </c>
      <c r="I89" s="29" t="s">
        <v>140</v>
      </c>
      <c r="J89" s="24" t="s">
        <v>127</v>
      </c>
      <c r="K89" s="31"/>
    </row>
    <row r="90" spans="1:11" ht="62.25" customHeight="1" x14ac:dyDescent="0.3">
      <c r="A90" s="82">
        <v>71</v>
      </c>
      <c r="B90" s="58" t="s">
        <v>91</v>
      </c>
      <c r="C90" s="25" t="s">
        <v>79</v>
      </c>
      <c r="D90" s="25" t="s">
        <v>80</v>
      </c>
      <c r="E90" s="26">
        <v>1.39</v>
      </c>
      <c r="F90" s="27">
        <f>+E90</f>
        <v>1.39</v>
      </c>
      <c r="G90" s="26">
        <f t="shared" si="13"/>
        <v>1.39</v>
      </c>
      <c r="H90" s="29" t="s">
        <v>168</v>
      </c>
      <c r="I90" s="29" t="s">
        <v>141</v>
      </c>
      <c r="J90" s="24" t="s">
        <v>137</v>
      </c>
      <c r="K90" s="31"/>
    </row>
    <row r="91" spans="1:11" ht="62.25" customHeight="1" x14ac:dyDescent="0.3">
      <c r="A91" s="82">
        <v>72</v>
      </c>
      <c r="B91" s="58" t="s">
        <v>92</v>
      </c>
      <c r="C91" s="25" t="s">
        <v>79</v>
      </c>
      <c r="D91" s="25" t="s">
        <v>80</v>
      </c>
      <c r="E91" s="26">
        <v>0.2</v>
      </c>
      <c r="F91" s="27"/>
      <c r="G91" s="26">
        <f t="shared" si="13"/>
        <v>0.2</v>
      </c>
      <c r="H91" s="29" t="s">
        <v>168</v>
      </c>
      <c r="I91" s="29" t="s">
        <v>142</v>
      </c>
      <c r="J91" s="30" t="s">
        <v>359</v>
      </c>
      <c r="K91" s="31"/>
    </row>
    <row r="92" spans="1:11" ht="62.25" customHeight="1" x14ac:dyDescent="0.3">
      <c r="A92" s="82">
        <v>73</v>
      </c>
      <c r="B92" s="58" t="s">
        <v>93</v>
      </c>
      <c r="C92" s="25" t="s">
        <v>79</v>
      </c>
      <c r="D92" s="25" t="s">
        <v>80</v>
      </c>
      <c r="E92" s="26">
        <v>0.2</v>
      </c>
      <c r="F92" s="27"/>
      <c r="G92" s="26">
        <f t="shared" si="13"/>
        <v>0.2</v>
      </c>
      <c r="H92" s="29" t="s">
        <v>168</v>
      </c>
      <c r="I92" s="29" t="s">
        <v>143</v>
      </c>
      <c r="J92" s="30" t="s">
        <v>358</v>
      </c>
      <c r="K92" s="31"/>
    </row>
    <row r="93" spans="1:11" ht="62.25" customHeight="1" x14ac:dyDescent="0.3">
      <c r="A93" s="82">
        <v>74</v>
      </c>
      <c r="B93" s="60" t="s">
        <v>347</v>
      </c>
      <c r="C93" s="25" t="s">
        <v>79</v>
      </c>
      <c r="D93" s="25" t="s">
        <v>80</v>
      </c>
      <c r="E93" s="26">
        <v>5</v>
      </c>
      <c r="F93" s="27">
        <f>+E93</f>
        <v>5</v>
      </c>
      <c r="G93" s="26">
        <f t="shared" si="13"/>
        <v>5</v>
      </c>
      <c r="H93" s="29" t="s">
        <v>168</v>
      </c>
      <c r="I93" s="29" t="s">
        <v>348</v>
      </c>
      <c r="J93" s="30" t="s">
        <v>138</v>
      </c>
      <c r="K93" s="31"/>
    </row>
    <row r="94" spans="1:11" ht="62.25" customHeight="1" x14ac:dyDescent="0.3">
      <c r="A94" s="82">
        <v>75</v>
      </c>
      <c r="B94" s="60" t="s">
        <v>94</v>
      </c>
      <c r="C94" s="25" t="s">
        <v>79</v>
      </c>
      <c r="D94" s="25" t="s">
        <v>80</v>
      </c>
      <c r="E94" s="26">
        <v>3.3</v>
      </c>
      <c r="F94" s="27">
        <f>+E94</f>
        <v>3.3</v>
      </c>
      <c r="G94" s="26">
        <f t="shared" si="13"/>
        <v>3.3</v>
      </c>
      <c r="H94" s="29" t="s">
        <v>168</v>
      </c>
      <c r="I94" s="29" t="s">
        <v>144</v>
      </c>
      <c r="J94" s="30" t="s">
        <v>138</v>
      </c>
      <c r="K94" s="31"/>
    </row>
    <row r="95" spans="1:11" ht="62.25" customHeight="1" x14ac:dyDescent="0.3">
      <c r="A95" s="82">
        <v>76</v>
      </c>
      <c r="B95" s="60" t="s">
        <v>95</v>
      </c>
      <c r="C95" s="25" t="s">
        <v>79</v>
      </c>
      <c r="D95" s="25" t="s">
        <v>80</v>
      </c>
      <c r="E95" s="26">
        <v>11.7</v>
      </c>
      <c r="F95" s="27">
        <v>9.3000000000000007</v>
      </c>
      <c r="G95" s="26">
        <f t="shared" si="13"/>
        <v>11.7</v>
      </c>
      <c r="H95" s="29" t="s">
        <v>168</v>
      </c>
      <c r="I95" s="29" t="s">
        <v>144</v>
      </c>
      <c r="J95" s="30" t="s">
        <v>138</v>
      </c>
      <c r="K95" s="31"/>
    </row>
    <row r="96" spans="1:11" ht="62.25" customHeight="1" x14ac:dyDescent="0.3">
      <c r="A96" s="82">
        <v>77</v>
      </c>
      <c r="B96" s="60" t="s">
        <v>164</v>
      </c>
      <c r="C96" s="25" t="s">
        <v>79</v>
      </c>
      <c r="D96" s="25" t="s">
        <v>80</v>
      </c>
      <c r="E96" s="26">
        <v>9.6</v>
      </c>
      <c r="F96" s="27">
        <f>8.82-1.2</f>
        <v>7.62</v>
      </c>
      <c r="G96" s="26">
        <f t="shared" si="13"/>
        <v>9.6</v>
      </c>
      <c r="H96" s="29" t="s">
        <v>168</v>
      </c>
      <c r="I96" s="29" t="s">
        <v>144</v>
      </c>
      <c r="J96" s="30" t="s">
        <v>138</v>
      </c>
      <c r="K96" s="31"/>
    </row>
    <row r="97" spans="1:18" s="7" customFormat="1" ht="62.25" customHeight="1" x14ac:dyDescent="0.3">
      <c r="A97" s="82">
        <v>78</v>
      </c>
      <c r="B97" s="60" t="s">
        <v>165</v>
      </c>
      <c r="C97" s="25" t="s">
        <v>79</v>
      </c>
      <c r="D97" s="25" t="s">
        <v>80</v>
      </c>
      <c r="E97" s="26">
        <v>9.67</v>
      </c>
      <c r="F97" s="27">
        <f>8.82-1.2</f>
        <v>7.62</v>
      </c>
      <c r="G97" s="26">
        <f t="shared" si="13"/>
        <v>9.67</v>
      </c>
      <c r="H97" s="29" t="s">
        <v>168</v>
      </c>
      <c r="I97" s="29" t="s">
        <v>144</v>
      </c>
      <c r="J97" s="30" t="s">
        <v>138</v>
      </c>
      <c r="K97" s="31"/>
      <c r="L97" s="11"/>
      <c r="R97" s="6"/>
    </row>
    <row r="98" spans="1:18" s="7" customFormat="1" ht="118.5" customHeight="1" x14ac:dyDescent="0.3">
      <c r="A98" s="82">
        <v>79</v>
      </c>
      <c r="B98" s="60" t="s">
        <v>166</v>
      </c>
      <c r="C98" s="25" t="s">
        <v>79</v>
      </c>
      <c r="D98" s="25" t="s">
        <v>80</v>
      </c>
      <c r="E98" s="26">
        <v>8</v>
      </c>
      <c r="F98" s="27">
        <v>8</v>
      </c>
      <c r="G98" s="26">
        <v>8</v>
      </c>
      <c r="H98" s="29" t="s">
        <v>168</v>
      </c>
      <c r="I98" s="29" t="s">
        <v>43</v>
      </c>
      <c r="J98" s="30" t="s">
        <v>169</v>
      </c>
      <c r="K98" s="31"/>
      <c r="L98" s="11"/>
      <c r="R98" s="6"/>
    </row>
    <row r="99" spans="1:18" s="7" customFormat="1" ht="234" customHeight="1" x14ac:dyDescent="0.3">
      <c r="A99" s="82">
        <v>80</v>
      </c>
      <c r="B99" s="60" t="s">
        <v>167</v>
      </c>
      <c r="C99" s="25" t="s">
        <v>79</v>
      </c>
      <c r="D99" s="25" t="s">
        <v>80</v>
      </c>
      <c r="E99" s="26">
        <v>0.03</v>
      </c>
      <c r="F99" s="27"/>
      <c r="G99" s="26">
        <f t="shared" ref="G99" si="14">+E99</f>
        <v>0.03</v>
      </c>
      <c r="H99" s="29" t="s">
        <v>168</v>
      </c>
      <c r="I99" s="29" t="s">
        <v>154</v>
      </c>
      <c r="J99" s="30" t="s">
        <v>170</v>
      </c>
      <c r="K99" s="31"/>
      <c r="L99" s="11"/>
      <c r="R99" s="6"/>
    </row>
    <row r="100" spans="1:18" s="9" customFormat="1" ht="73.5" customHeight="1" x14ac:dyDescent="0.3">
      <c r="A100" s="82">
        <v>81</v>
      </c>
      <c r="B100" s="30" t="s">
        <v>251</v>
      </c>
      <c r="C100" s="29" t="s">
        <v>217</v>
      </c>
      <c r="D100" s="25" t="s">
        <v>80</v>
      </c>
      <c r="E100" s="78">
        <v>0.1</v>
      </c>
      <c r="F100" s="29"/>
      <c r="G100" s="26">
        <f>E100</f>
        <v>0.1</v>
      </c>
      <c r="H100" s="29" t="s">
        <v>168</v>
      </c>
      <c r="I100" s="29" t="s">
        <v>139</v>
      </c>
      <c r="J100" s="35" t="s">
        <v>252</v>
      </c>
      <c r="K100" s="31"/>
      <c r="R100" s="6"/>
    </row>
    <row r="101" spans="1:18" s="9" customFormat="1" ht="73.5" customHeight="1" x14ac:dyDescent="0.3">
      <c r="A101" s="82">
        <v>82</v>
      </c>
      <c r="B101" s="30" t="s">
        <v>253</v>
      </c>
      <c r="C101" s="29" t="s">
        <v>217</v>
      </c>
      <c r="D101" s="25" t="s">
        <v>80</v>
      </c>
      <c r="E101" s="50">
        <v>0.08</v>
      </c>
      <c r="F101" s="29"/>
      <c r="G101" s="26">
        <f t="shared" ref="G101:G127" si="15">E101</f>
        <v>0.08</v>
      </c>
      <c r="H101" s="29" t="s">
        <v>168</v>
      </c>
      <c r="I101" s="29" t="s">
        <v>254</v>
      </c>
      <c r="J101" s="35" t="s">
        <v>255</v>
      </c>
      <c r="K101" s="31"/>
      <c r="R101" s="6"/>
    </row>
    <row r="102" spans="1:18" s="9" customFormat="1" ht="73.5" customHeight="1" x14ac:dyDescent="0.3">
      <c r="A102" s="82">
        <v>83</v>
      </c>
      <c r="B102" s="30" t="s">
        <v>256</v>
      </c>
      <c r="C102" s="29" t="s">
        <v>217</v>
      </c>
      <c r="D102" s="25" t="s">
        <v>80</v>
      </c>
      <c r="E102" s="78">
        <v>0.15</v>
      </c>
      <c r="F102" s="29"/>
      <c r="G102" s="26">
        <f t="shared" si="15"/>
        <v>0.15</v>
      </c>
      <c r="H102" s="29" t="s">
        <v>168</v>
      </c>
      <c r="I102" s="29" t="s">
        <v>257</v>
      </c>
      <c r="J102" s="35" t="s">
        <v>258</v>
      </c>
      <c r="K102" s="31"/>
      <c r="R102" s="6"/>
    </row>
    <row r="103" spans="1:18" s="9" customFormat="1" ht="73.5" customHeight="1" x14ac:dyDescent="0.3">
      <c r="A103" s="82">
        <v>84</v>
      </c>
      <c r="B103" s="30" t="s">
        <v>259</v>
      </c>
      <c r="C103" s="29" t="s">
        <v>217</v>
      </c>
      <c r="D103" s="25" t="s">
        <v>80</v>
      </c>
      <c r="E103" s="78">
        <v>0.4</v>
      </c>
      <c r="F103" s="50"/>
      <c r="G103" s="26">
        <f t="shared" si="15"/>
        <v>0.4</v>
      </c>
      <c r="H103" s="29" t="s">
        <v>168</v>
      </c>
      <c r="I103" s="29" t="s">
        <v>185</v>
      </c>
      <c r="J103" s="35" t="s">
        <v>260</v>
      </c>
      <c r="K103" s="31"/>
      <c r="R103" s="6"/>
    </row>
    <row r="104" spans="1:18" s="9" customFormat="1" ht="73.5" customHeight="1" x14ac:dyDescent="0.3">
      <c r="A104" s="82">
        <v>85</v>
      </c>
      <c r="B104" s="30" t="s">
        <v>261</v>
      </c>
      <c r="C104" s="29" t="s">
        <v>217</v>
      </c>
      <c r="D104" s="25" t="s">
        <v>80</v>
      </c>
      <c r="E104" s="29">
        <v>0.1</v>
      </c>
      <c r="F104" s="29"/>
      <c r="G104" s="26">
        <f t="shared" si="15"/>
        <v>0.1</v>
      </c>
      <c r="H104" s="29" t="s">
        <v>168</v>
      </c>
      <c r="I104" s="29" t="s">
        <v>262</v>
      </c>
      <c r="J104" s="35" t="s">
        <v>263</v>
      </c>
      <c r="K104" s="31"/>
      <c r="R104" s="6"/>
    </row>
    <row r="105" spans="1:18" s="9" customFormat="1" ht="73.5" customHeight="1" x14ac:dyDescent="0.3">
      <c r="A105" s="82">
        <v>86</v>
      </c>
      <c r="B105" s="30" t="s">
        <v>264</v>
      </c>
      <c r="C105" s="29" t="s">
        <v>217</v>
      </c>
      <c r="D105" s="25" t="s">
        <v>80</v>
      </c>
      <c r="E105" s="29">
        <v>0.1</v>
      </c>
      <c r="F105" s="29"/>
      <c r="G105" s="26">
        <f t="shared" si="15"/>
        <v>0.1</v>
      </c>
      <c r="H105" s="29" t="s">
        <v>168</v>
      </c>
      <c r="I105" s="29" t="s">
        <v>146</v>
      </c>
      <c r="J105" s="35" t="s">
        <v>265</v>
      </c>
      <c r="K105" s="31"/>
      <c r="R105" s="6"/>
    </row>
    <row r="106" spans="1:18" s="9" customFormat="1" ht="73.5" customHeight="1" x14ac:dyDescent="0.3">
      <c r="A106" s="82">
        <v>87</v>
      </c>
      <c r="B106" s="30" t="s">
        <v>266</v>
      </c>
      <c r="C106" s="29" t="s">
        <v>217</v>
      </c>
      <c r="D106" s="25" t="s">
        <v>80</v>
      </c>
      <c r="E106" s="29">
        <v>0.11</v>
      </c>
      <c r="F106" s="29"/>
      <c r="G106" s="26">
        <f t="shared" si="15"/>
        <v>0.11</v>
      </c>
      <c r="H106" s="29" t="s">
        <v>168</v>
      </c>
      <c r="I106" s="29" t="s">
        <v>146</v>
      </c>
      <c r="J106" s="35" t="s">
        <v>267</v>
      </c>
      <c r="K106" s="31"/>
      <c r="R106" s="6"/>
    </row>
    <row r="107" spans="1:18" s="9" customFormat="1" ht="73.5" customHeight="1" x14ac:dyDescent="0.3">
      <c r="A107" s="82">
        <v>88</v>
      </c>
      <c r="B107" s="30" t="s">
        <v>268</v>
      </c>
      <c r="C107" s="29" t="s">
        <v>217</v>
      </c>
      <c r="D107" s="25" t="s">
        <v>80</v>
      </c>
      <c r="E107" s="29">
        <v>0.19</v>
      </c>
      <c r="F107" s="29"/>
      <c r="G107" s="26">
        <f t="shared" si="15"/>
        <v>0.19</v>
      </c>
      <c r="H107" s="29" t="s">
        <v>168</v>
      </c>
      <c r="I107" s="29" t="s">
        <v>269</v>
      </c>
      <c r="J107" s="35" t="s">
        <v>270</v>
      </c>
      <c r="K107" s="31"/>
      <c r="R107" s="6"/>
    </row>
    <row r="108" spans="1:18" s="9" customFormat="1" ht="73.5" customHeight="1" x14ac:dyDescent="0.3">
      <c r="A108" s="82">
        <v>89</v>
      </c>
      <c r="B108" s="30" t="s">
        <v>271</v>
      </c>
      <c r="C108" s="29" t="s">
        <v>217</v>
      </c>
      <c r="D108" s="25" t="s">
        <v>80</v>
      </c>
      <c r="E108" s="29">
        <v>0.15</v>
      </c>
      <c r="F108" s="29"/>
      <c r="G108" s="26">
        <f t="shared" si="15"/>
        <v>0.15</v>
      </c>
      <c r="H108" s="29" t="s">
        <v>168</v>
      </c>
      <c r="I108" s="29" t="s">
        <v>269</v>
      </c>
      <c r="J108" s="35" t="s">
        <v>272</v>
      </c>
      <c r="K108" s="31"/>
      <c r="R108" s="6"/>
    </row>
    <row r="109" spans="1:18" s="9" customFormat="1" ht="73.5" customHeight="1" x14ac:dyDescent="0.3">
      <c r="A109" s="82">
        <v>90</v>
      </c>
      <c r="B109" s="30" t="s">
        <v>273</v>
      </c>
      <c r="C109" s="29" t="s">
        <v>217</v>
      </c>
      <c r="D109" s="25" t="s">
        <v>80</v>
      </c>
      <c r="E109" s="29">
        <v>0.21</v>
      </c>
      <c r="F109" s="29"/>
      <c r="G109" s="26">
        <f t="shared" si="15"/>
        <v>0.21</v>
      </c>
      <c r="H109" s="29" t="s">
        <v>168</v>
      </c>
      <c r="I109" s="29" t="s">
        <v>151</v>
      </c>
      <c r="J109" s="35" t="s">
        <v>274</v>
      </c>
      <c r="K109" s="31"/>
      <c r="R109" s="6"/>
    </row>
    <row r="110" spans="1:18" s="9" customFormat="1" ht="73.5" customHeight="1" x14ac:dyDescent="0.3">
      <c r="A110" s="82">
        <v>91</v>
      </c>
      <c r="B110" s="30" t="s">
        <v>275</v>
      </c>
      <c r="C110" s="29" t="s">
        <v>217</v>
      </c>
      <c r="D110" s="25" t="s">
        <v>80</v>
      </c>
      <c r="E110" s="29">
        <v>0.2</v>
      </c>
      <c r="F110" s="29"/>
      <c r="G110" s="26">
        <f t="shared" si="15"/>
        <v>0.2</v>
      </c>
      <c r="H110" s="29" t="s">
        <v>168</v>
      </c>
      <c r="I110" s="29" t="s">
        <v>145</v>
      </c>
      <c r="J110" s="35" t="s">
        <v>276</v>
      </c>
      <c r="K110" s="31"/>
      <c r="R110" s="6"/>
    </row>
    <row r="111" spans="1:18" s="9" customFormat="1" ht="73.5" customHeight="1" x14ac:dyDescent="0.3">
      <c r="A111" s="82">
        <v>92</v>
      </c>
      <c r="B111" s="30" t="s">
        <v>277</v>
      </c>
      <c r="C111" s="29" t="s">
        <v>217</v>
      </c>
      <c r="D111" s="25" t="s">
        <v>80</v>
      </c>
      <c r="E111" s="29">
        <v>0.26</v>
      </c>
      <c r="F111" s="29"/>
      <c r="G111" s="26">
        <f t="shared" si="15"/>
        <v>0.26</v>
      </c>
      <c r="H111" s="29" t="s">
        <v>168</v>
      </c>
      <c r="I111" s="29" t="s">
        <v>278</v>
      </c>
      <c r="J111" s="35" t="s">
        <v>279</v>
      </c>
      <c r="K111" s="31"/>
      <c r="R111" s="6"/>
    </row>
    <row r="112" spans="1:18" s="9" customFormat="1" ht="73.5" customHeight="1" x14ac:dyDescent="0.3">
      <c r="A112" s="82">
        <v>93</v>
      </c>
      <c r="B112" s="30" t="s">
        <v>280</v>
      </c>
      <c r="C112" s="29" t="s">
        <v>217</v>
      </c>
      <c r="D112" s="25" t="s">
        <v>80</v>
      </c>
      <c r="E112" s="29">
        <v>0.12</v>
      </c>
      <c r="F112" s="29"/>
      <c r="G112" s="26">
        <f t="shared" si="15"/>
        <v>0.12</v>
      </c>
      <c r="H112" s="29" t="s">
        <v>168</v>
      </c>
      <c r="I112" s="29" t="s">
        <v>142</v>
      </c>
      <c r="J112" s="35" t="s">
        <v>281</v>
      </c>
      <c r="K112" s="31"/>
      <c r="R112" s="6"/>
    </row>
    <row r="113" spans="1:18" s="9" customFormat="1" ht="73.5" customHeight="1" x14ac:dyDescent="0.3">
      <c r="A113" s="82">
        <v>94</v>
      </c>
      <c r="B113" s="30" t="s">
        <v>282</v>
      </c>
      <c r="C113" s="29" t="s">
        <v>217</v>
      </c>
      <c r="D113" s="25" t="s">
        <v>80</v>
      </c>
      <c r="E113" s="29">
        <v>0.4</v>
      </c>
      <c r="F113" s="29">
        <v>0.1</v>
      </c>
      <c r="G113" s="26">
        <f t="shared" si="15"/>
        <v>0.4</v>
      </c>
      <c r="H113" s="29" t="s">
        <v>168</v>
      </c>
      <c r="I113" s="29" t="s">
        <v>104</v>
      </c>
      <c r="J113" s="35" t="s">
        <v>283</v>
      </c>
      <c r="K113" s="31"/>
      <c r="R113" s="6"/>
    </row>
    <row r="114" spans="1:18" s="9" customFormat="1" ht="73.5" customHeight="1" x14ac:dyDescent="0.3">
      <c r="A114" s="82">
        <v>95</v>
      </c>
      <c r="B114" s="30" t="s">
        <v>284</v>
      </c>
      <c r="C114" s="29" t="s">
        <v>217</v>
      </c>
      <c r="D114" s="25" t="s">
        <v>80</v>
      </c>
      <c r="E114" s="29">
        <v>0.1</v>
      </c>
      <c r="F114" s="29"/>
      <c r="G114" s="26">
        <f t="shared" si="15"/>
        <v>0.1</v>
      </c>
      <c r="H114" s="29" t="s">
        <v>168</v>
      </c>
      <c r="I114" s="29" t="s">
        <v>140</v>
      </c>
      <c r="J114" s="35" t="s">
        <v>285</v>
      </c>
      <c r="K114" s="31"/>
      <c r="R114" s="6"/>
    </row>
    <row r="115" spans="1:18" s="9" customFormat="1" ht="73.5" customHeight="1" x14ac:dyDescent="0.3">
      <c r="A115" s="82">
        <v>96</v>
      </c>
      <c r="B115" s="30" t="s">
        <v>286</v>
      </c>
      <c r="C115" s="29" t="s">
        <v>217</v>
      </c>
      <c r="D115" s="25" t="s">
        <v>80</v>
      </c>
      <c r="E115" s="29">
        <v>0.23</v>
      </c>
      <c r="F115" s="29"/>
      <c r="G115" s="26">
        <f t="shared" si="15"/>
        <v>0.23</v>
      </c>
      <c r="H115" s="29" t="s">
        <v>168</v>
      </c>
      <c r="I115" s="29" t="s">
        <v>287</v>
      </c>
      <c r="J115" s="35" t="s">
        <v>288</v>
      </c>
      <c r="K115" s="31"/>
      <c r="R115" s="6"/>
    </row>
    <row r="116" spans="1:18" s="9" customFormat="1" ht="73.5" customHeight="1" x14ac:dyDescent="0.3">
      <c r="A116" s="82">
        <v>97</v>
      </c>
      <c r="B116" s="30" t="s">
        <v>289</v>
      </c>
      <c r="C116" s="29" t="s">
        <v>217</v>
      </c>
      <c r="D116" s="25" t="s">
        <v>80</v>
      </c>
      <c r="E116" s="29">
        <v>0.15</v>
      </c>
      <c r="F116" s="29"/>
      <c r="G116" s="26">
        <f t="shared" si="15"/>
        <v>0.15</v>
      </c>
      <c r="H116" s="29" t="s">
        <v>168</v>
      </c>
      <c r="I116" s="29" t="s">
        <v>290</v>
      </c>
      <c r="J116" s="35" t="s">
        <v>291</v>
      </c>
      <c r="K116" s="31"/>
      <c r="R116" s="6"/>
    </row>
    <row r="117" spans="1:18" s="9" customFormat="1" ht="73.5" customHeight="1" x14ac:dyDescent="0.3">
      <c r="A117" s="82">
        <v>98</v>
      </c>
      <c r="B117" s="30" t="s">
        <v>292</v>
      </c>
      <c r="C117" s="29" t="s">
        <v>217</v>
      </c>
      <c r="D117" s="25" t="s">
        <v>80</v>
      </c>
      <c r="E117" s="29">
        <v>7.0000000000000007E-2</v>
      </c>
      <c r="F117" s="29"/>
      <c r="G117" s="26">
        <f t="shared" si="15"/>
        <v>7.0000000000000007E-2</v>
      </c>
      <c r="H117" s="29" t="s">
        <v>168</v>
      </c>
      <c r="I117" s="29" t="s">
        <v>145</v>
      </c>
      <c r="J117" s="35" t="s">
        <v>293</v>
      </c>
      <c r="K117" s="31"/>
      <c r="R117" s="6"/>
    </row>
    <row r="118" spans="1:18" s="9" customFormat="1" ht="73.5" customHeight="1" x14ac:dyDescent="0.3">
      <c r="A118" s="82">
        <v>99</v>
      </c>
      <c r="B118" s="30" t="s">
        <v>294</v>
      </c>
      <c r="C118" s="29" t="s">
        <v>160</v>
      </c>
      <c r="D118" s="25" t="s">
        <v>80</v>
      </c>
      <c r="E118" s="29">
        <v>0.6</v>
      </c>
      <c r="F118" s="29"/>
      <c r="G118" s="26">
        <f t="shared" si="15"/>
        <v>0.6</v>
      </c>
      <c r="H118" s="29" t="s">
        <v>168</v>
      </c>
      <c r="I118" s="29" t="s">
        <v>257</v>
      </c>
      <c r="J118" s="35" t="s">
        <v>295</v>
      </c>
      <c r="K118" s="31"/>
      <c r="R118" s="6"/>
    </row>
    <row r="119" spans="1:18" s="9" customFormat="1" ht="73.5" customHeight="1" x14ac:dyDescent="0.3">
      <c r="A119" s="82">
        <v>100</v>
      </c>
      <c r="B119" s="30" t="s">
        <v>296</v>
      </c>
      <c r="C119" s="29" t="s">
        <v>160</v>
      </c>
      <c r="D119" s="25" t="s">
        <v>80</v>
      </c>
      <c r="E119" s="29">
        <v>1.1000000000000001</v>
      </c>
      <c r="F119" s="29">
        <v>0.2</v>
      </c>
      <c r="G119" s="26">
        <f t="shared" si="15"/>
        <v>1.1000000000000001</v>
      </c>
      <c r="H119" s="29" t="s">
        <v>168</v>
      </c>
      <c r="I119" s="29" t="s">
        <v>43</v>
      </c>
      <c r="J119" s="35" t="s">
        <v>297</v>
      </c>
      <c r="K119" s="31"/>
      <c r="R119" s="6"/>
    </row>
    <row r="120" spans="1:18" s="9" customFormat="1" ht="73.5" customHeight="1" x14ac:dyDescent="0.3">
      <c r="A120" s="82">
        <v>101</v>
      </c>
      <c r="B120" s="30" t="s">
        <v>298</v>
      </c>
      <c r="C120" s="29" t="s">
        <v>160</v>
      </c>
      <c r="D120" s="25" t="s">
        <v>80</v>
      </c>
      <c r="E120" s="78">
        <v>0.46</v>
      </c>
      <c r="F120" s="50"/>
      <c r="G120" s="26">
        <f t="shared" si="15"/>
        <v>0.46</v>
      </c>
      <c r="H120" s="29" t="s">
        <v>168</v>
      </c>
      <c r="I120" s="29" t="s">
        <v>299</v>
      </c>
      <c r="J120" s="35" t="s">
        <v>300</v>
      </c>
      <c r="K120" s="31"/>
      <c r="R120" s="6"/>
    </row>
    <row r="121" spans="1:18" s="9" customFormat="1" ht="73.5" customHeight="1" x14ac:dyDescent="0.3">
      <c r="A121" s="82">
        <v>102</v>
      </c>
      <c r="B121" s="30" t="s">
        <v>301</v>
      </c>
      <c r="C121" s="29" t="s">
        <v>177</v>
      </c>
      <c r="D121" s="25" t="s">
        <v>80</v>
      </c>
      <c r="E121" s="78">
        <v>1.2</v>
      </c>
      <c r="F121" s="50">
        <v>0.5</v>
      </c>
      <c r="G121" s="26">
        <f t="shared" si="15"/>
        <v>1.2</v>
      </c>
      <c r="H121" s="29" t="s">
        <v>168</v>
      </c>
      <c r="I121" s="29" t="s">
        <v>299</v>
      </c>
      <c r="J121" s="35" t="s">
        <v>302</v>
      </c>
      <c r="K121" s="31"/>
      <c r="R121" s="6"/>
    </row>
    <row r="122" spans="1:18" s="9" customFormat="1" ht="73.5" customHeight="1" x14ac:dyDescent="0.3">
      <c r="A122" s="82">
        <v>103</v>
      </c>
      <c r="B122" s="30" t="s">
        <v>303</v>
      </c>
      <c r="C122" s="29" t="s">
        <v>177</v>
      </c>
      <c r="D122" s="25" t="s">
        <v>80</v>
      </c>
      <c r="E122" s="50">
        <v>2.33</v>
      </c>
      <c r="F122" s="29">
        <v>0.9</v>
      </c>
      <c r="G122" s="26">
        <f t="shared" si="15"/>
        <v>2.33</v>
      </c>
      <c r="H122" s="29" t="s">
        <v>168</v>
      </c>
      <c r="I122" s="29" t="s">
        <v>304</v>
      </c>
      <c r="J122" s="35" t="s">
        <v>305</v>
      </c>
      <c r="K122" s="31"/>
      <c r="R122" s="6"/>
    </row>
    <row r="123" spans="1:18" s="9" customFormat="1" ht="73.5" customHeight="1" x14ac:dyDescent="0.3">
      <c r="A123" s="82">
        <v>104</v>
      </c>
      <c r="B123" s="30" t="s">
        <v>306</v>
      </c>
      <c r="C123" s="29" t="s">
        <v>177</v>
      </c>
      <c r="D123" s="25" t="s">
        <v>80</v>
      </c>
      <c r="E123" s="50">
        <v>0.3</v>
      </c>
      <c r="F123" s="50"/>
      <c r="G123" s="26">
        <f t="shared" si="15"/>
        <v>0.3</v>
      </c>
      <c r="H123" s="29" t="s">
        <v>168</v>
      </c>
      <c r="I123" s="29" t="s">
        <v>304</v>
      </c>
      <c r="J123" s="35" t="s">
        <v>307</v>
      </c>
      <c r="K123" s="31"/>
      <c r="R123" s="6"/>
    </row>
    <row r="124" spans="1:18" s="9" customFormat="1" ht="73.5" customHeight="1" x14ac:dyDescent="0.3">
      <c r="A124" s="82">
        <v>105</v>
      </c>
      <c r="B124" s="30" t="s">
        <v>308</v>
      </c>
      <c r="C124" s="29" t="s">
        <v>177</v>
      </c>
      <c r="D124" s="25" t="s">
        <v>80</v>
      </c>
      <c r="E124" s="50">
        <v>10.3</v>
      </c>
      <c r="F124" s="50">
        <v>2.2999999999999998</v>
      </c>
      <c r="G124" s="26">
        <f t="shared" si="15"/>
        <v>10.3</v>
      </c>
      <c r="H124" s="29" t="s">
        <v>168</v>
      </c>
      <c r="I124" s="29" t="s">
        <v>309</v>
      </c>
      <c r="J124" s="35" t="s">
        <v>310</v>
      </c>
      <c r="K124" s="31"/>
      <c r="R124" s="6"/>
    </row>
    <row r="125" spans="1:18" s="9" customFormat="1" ht="73.5" customHeight="1" x14ac:dyDescent="0.3">
      <c r="A125" s="82">
        <v>106</v>
      </c>
      <c r="B125" s="30" t="s">
        <v>311</v>
      </c>
      <c r="C125" s="29" t="s">
        <v>177</v>
      </c>
      <c r="D125" s="25" t="s">
        <v>80</v>
      </c>
      <c r="E125" s="50">
        <v>14.9</v>
      </c>
      <c r="F125" s="50"/>
      <c r="G125" s="26">
        <f t="shared" si="15"/>
        <v>14.9</v>
      </c>
      <c r="H125" s="29" t="s">
        <v>168</v>
      </c>
      <c r="I125" s="29" t="s">
        <v>317</v>
      </c>
      <c r="J125" s="35" t="s">
        <v>312</v>
      </c>
      <c r="K125" s="31"/>
      <c r="R125" s="6"/>
    </row>
    <row r="126" spans="1:18" s="9" customFormat="1" ht="73.5" customHeight="1" x14ac:dyDescent="0.3">
      <c r="A126" s="82">
        <v>107</v>
      </c>
      <c r="B126" s="30" t="s">
        <v>313</v>
      </c>
      <c r="C126" s="29" t="s">
        <v>177</v>
      </c>
      <c r="D126" s="25" t="s">
        <v>80</v>
      </c>
      <c r="E126" s="29">
        <v>15.1</v>
      </c>
      <c r="F126" s="29">
        <v>2.5</v>
      </c>
      <c r="G126" s="26">
        <f t="shared" si="15"/>
        <v>15.1</v>
      </c>
      <c r="H126" s="29" t="s">
        <v>168</v>
      </c>
      <c r="I126" s="29" t="s">
        <v>318</v>
      </c>
      <c r="J126" s="35" t="s">
        <v>312</v>
      </c>
      <c r="K126" s="31"/>
      <c r="R126" s="6"/>
    </row>
    <row r="127" spans="1:18" s="9" customFormat="1" ht="73.5" customHeight="1" x14ac:dyDescent="0.3">
      <c r="A127" s="82">
        <v>108</v>
      </c>
      <c r="B127" s="30" t="s">
        <v>314</v>
      </c>
      <c r="C127" s="29" t="s">
        <v>217</v>
      </c>
      <c r="D127" s="25" t="s">
        <v>80</v>
      </c>
      <c r="E127" s="29">
        <v>0.4</v>
      </c>
      <c r="F127" s="29">
        <v>0.4</v>
      </c>
      <c r="G127" s="26">
        <f t="shared" si="15"/>
        <v>0.4</v>
      </c>
      <c r="H127" s="29" t="s">
        <v>168</v>
      </c>
      <c r="I127" s="29" t="s">
        <v>315</v>
      </c>
      <c r="J127" s="35" t="s">
        <v>316</v>
      </c>
      <c r="K127" s="31"/>
      <c r="R127" s="6"/>
    </row>
    <row r="128" spans="1:18" ht="102.75" customHeight="1" x14ac:dyDescent="0.2">
      <c r="A128" s="82">
        <v>109</v>
      </c>
      <c r="B128" s="79" t="s">
        <v>41</v>
      </c>
      <c r="C128" s="59" t="s">
        <v>37</v>
      </c>
      <c r="D128" s="59" t="s">
        <v>38</v>
      </c>
      <c r="E128" s="59">
        <f>2000/10000</f>
        <v>0.2</v>
      </c>
      <c r="F128" s="59">
        <v>0.2</v>
      </c>
      <c r="G128" s="59">
        <f>2000/10000</f>
        <v>0.2</v>
      </c>
      <c r="H128" s="29" t="s">
        <v>168</v>
      </c>
      <c r="I128" s="79" t="s">
        <v>39</v>
      </c>
      <c r="J128" s="35" t="s">
        <v>40</v>
      </c>
      <c r="K128" s="35"/>
    </row>
    <row r="129" spans="1:11" ht="72.75" customHeight="1" x14ac:dyDescent="0.2">
      <c r="A129" s="173">
        <v>110</v>
      </c>
      <c r="B129" s="174" t="s">
        <v>47</v>
      </c>
      <c r="C129" s="173" t="s">
        <v>44</v>
      </c>
      <c r="D129" s="173" t="s">
        <v>353</v>
      </c>
      <c r="E129" s="59">
        <v>2.2999999999999998</v>
      </c>
      <c r="F129" s="59">
        <v>2.2999999999999998</v>
      </c>
      <c r="G129" s="59">
        <v>2.2999999999999998</v>
      </c>
      <c r="H129" s="175" t="s">
        <v>168</v>
      </c>
      <c r="I129" s="35" t="s">
        <v>46</v>
      </c>
      <c r="J129" s="176" t="s">
        <v>50</v>
      </c>
      <c r="K129" s="67"/>
    </row>
    <row r="130" spans="1:11" ht="77.25" customHeight="1" x14ac:dyDescent="0.2">
      <c r="A130" s="173"/>
      <c r="B130" s="174"/>
      <c r="C130" s="173"/>
      <c r="D130" s="173"/>
      <c r="E130" s="59">
        <v>2.06</v>
      </c>
      <c r="F130" s="59">
        <v>2.06</v>
      </c>
      <c r="G130" s="59">
        <v>2.06</v>
      </c>
      <c r="H130" s="175"/>
      <c r="I130" s="35" t="s">
        <v>48</v>
      </c>
      <c r="J130" s="176"/>
      <c r="K130" s="22"/>
    </row>
    <row r="131" spans="1:11" ht="153.75" customHeight="1" x14ac:dyDescent="0.3">
      <c r="A131" s="173"/>
      <c r="B131" s="174"/>
      <c r="C131" s="173"/>
      <c r="D131" s="173"/>
      <c r="E131" s="59">
        <v>0.92</v>
      </c>
      <c r="F131" s="59">
        <v>0.92</v>
      </c>
      <c r="G131" s="59">
        <v>0.92</v>
      </c>
      <c r="H131" s="175"/>
      <c r="I131" s="70" t="s">
        <v>49</v>
      </c>
      <c r="J131" s="176"/>
      <c r="K131" s="83"/>
    </row>
    <row r="132" spans="1:11" ht="219" customHeight="1" x14ac:dyDescent="0.3">
      <c r="A132" s="82">
        <v>111</v>
      </c>
      <c r="B132" s="30" t="s">
        <v>51</v>
      </c>
      <c r="C132" s="59" t="s">
        <v>52</v>
      </c>
      <c r="D132" s="59" t="s">
        <v>353</v>
      </c>
      <c r="E132" s="59">
        <v>7.2</v>
      </c>
      <c r="F132" s="59">
        <v>7.2</v>
      </c>
      <c r="G132" s="59">
        <v>7.2</v>
      </c>
      <c r="H132" s="59" t="s">
        <v>168</v>
      </c>
      <c r="I132" s="59" t="s">
        <v>45</v>
      </c>
      <c r="J132" s="35" t="s">
        <v>53</v>
      </c>
      <c r="K132" s="83"/>
    </row>
    <row r="133" spans="1:11" ht="145.5" customHeight="1" x14ac:dyDescent="0.3">
      <c r="A133" s="82">
        <v>112</v>
      </c>
      <c r="B133" s="30" t="s">
        <v>343</v>
      </c>
      <c r="C133" s="59" t="s">
        <v>336</v>
      </c>
      <c r="D133" s="70" t="s">
        <v>344</v>
      </c>
      <c r="E133" s="59">
        <v>0.99</v>
      </c>
      <c r="F133" s="59">
        <v>0.99</v>
      </c>
      <c r="G133" s="59">
        <v>0.99</v>
      </c>
      <c r="H133" s="59" t="s">
        <v>168</v>
      </c>
      <c r="I133" s="59" t="s">
        <v>345</v>
      </c>
      <c r="J133" s="35" t="s">
        <v>346</v>
      </c>
      <c r="K133" s="83"/>
    </row>
    <row r="134" spans="1:11" ht="409.5" customHeight="1" x14ac:dyDescent="0.3">
      <c r="A134" s="82">
        <v>113</v>
      </c>
      <c r="B134" s="30" t="s">
        <v>350</v>
      </c>
      <c r="C134" s="59" t="s">
        <v>351</v>
      </c>
      <c r="D134" s="70" t="s">
        <v>360</v>
      </c>
      <c r="E134" s="59">
        <v>0.6</v>
      </c>
      <c r="F134" s="59">
        <v>0.6</v>
      </c>
      <c r="G134" s="59">
        <v>0.6</v>
      </c>
      <c r="H134" s="59" t="s">
        <v>168</v>
      </c>
      <c r="I134" s="59" t="s">
        <v>39</v>
      </c>
      <c r="J134" s="35" t="s">
        <v>352</v>
      </c>
      <c r="K134" s="83"/>
    </row>
    <row r="135" spans="1:11" ht="409.5" customHeight="1" x14ac:dyDescent="0.3">
      <c r="A135" s="82">
        <v>114</v>
      </c>
      <c r="B135" s="30" t="s">
        <v>354</v>
      </c>
      <c r="C135" s="59" t="s">
        <v>160</v>
      </c>
      <c r="D135" s="35" t="s">
        <v>355</v>
      </c>
      <c r="E135" s="59">
        <v>1.56</v>
      </c>
      <c r="F135" s="59">
        <v>1.56</v>
      </c>
      <c r="G135" s="59">
        <v>1.56</v>
      </c>
      <c r="H135" s="59" t="s">
        <v>168</v>
      </c>
      <c r="I135" s="59" t="s">
        <v>376</v>
      </c>
      <c r="J135" s="35" t="s">
        <v>356</v>
      </c>
      <c r="K135" s="83"/>
    </row>
    <row r="136" spans="1:11" ht="182.25" customHeight="1" x14ac:dyDescent="0.3">
      <c r="A136" s="82">
        <v>115</v>
      </c>
      <c r="B136" s="53" t="s">
        <v>365</v>
      </c>
      <c r="C136" s="25" t="s">
        <v>79</v>
      </c>
      <c r="D136" s="25" t="s">
        <v>344</v>
      </c>
      <c r="E136" s="45">
        <v>0.2</v>
      </c>
      <c r="F136" s="45"/>
      <c r="G136" s="45">
        <v>0.2</v>
      </c>
      <c r="H136" s="59" t="s">
        <v>168</v>
      </c>
      <c r="I136" s="25" t="s">
        <v>112</v>
      </c>
      <c r="J136" s="53" t="s">
        <v>366</v>
      </c>
      <c r="K136" s="83"/>
    </row>
    <row r="137" spans="1:11" ht="182.25" customHeight="1" x14ac:dyDescent="0.3">
      <c r="A137" s="82">
        <v>116</v>
      </c>
      <c r="B137" s="53" t="s">
        <v>372</v>
      </c>
      <c r="C137" s="25" t="s">
        <v>79</v>
      </c>
      <c r="D137" s="25" t="s">
        <v>344</v>
      </c>
      <c r="E137" s="45">
        <v>0.2</v>
      </c>
      <c r="F137" s="45"/>
      <c r="G137" s="45">
        <v>0.2</v>
      </c>
      <c r="H137" s="59" t="s">
        <v>168</v>
      </c>
      <c r="I137" s="25" t="s">
        <v>371</v>
      </c>
      <c r="J137" s="53" t="s">
        <v>373</v>
      </c>
      <c r="K137" s="83"/>
    </row>
    <row r="138" spans="1:11" ht="182.25" customHeight="1" x14ac:dyDescent="0.3">
      <c r="A138" s="82">
        <v>117</v>
      </c>
      <c r="B138" s="53" t="s">
        <v>367</v>
      </c>
      <c r="C138" s="25" t="s">
        <v>177</v>
      </c>
      <c r="D138" s="25" t="s">
        <v>172</v>
      </c>
      <c r="E138" s="45">
        <v>0.8</v>
      </c>
      <c r="F138" s="45">
        <v>0.8</v>
      </c>
      <c r="G138" s="45">
        <v>0.8</v>
      </c>
      <c r="H138" s="59" t="s">
        <v>168</v>
      </c>
      <c r="I138" s="25" t="s">
        <v>371</v>
      </c>
      <c r="J138" s="53" t="s">
        <v>374</v>
      </c>
      <c r="K138" s="83"/>
    </row>
    <row r="139" spans="1:11" ht="182.25" customHeight="1" x14ac:dyDescent="0.3">
      <c r="A139" s="82">
        <v>118</v>
      </c>
      <c r="B139" s="53" t="s">
        <v>368</v>
      </c>
      <c r="C139" s="25"/>
      <c r="D139" s="25" t="s">
        <v>172</v>
      </c>
      <c r="E139" s="45">
        <v>0.7</v>
      </c>
      <c r="F139" s="45">
        <v>0.7</v>
      </c>
      <c r="G139" s="45">
        <v>0.7</v>
      </c>
      <c r="H139" s="59" t="s">
        <v>168</v>
      </c>
      <c r="I139" s="25" t="s">
        <v>371</v>
      </c>
      <c r="J139" s="53" t="s">
        <v>374</v>
      </c>
      <c r="K139" s="83"/>
    </row>
    <row r="140" spans="1:11" ht="182.25" customHeight="1" x14ac:dyDescent="0.3">
      <c r="A140" s="82">
        <v>119</v>
      </c>
      <c r="B140" s="53" t="s">
        <v>369</v>
      </c>
      <c r="C140" s="25"/>
      <c r="D140" s="25" t="s">
        <v>172</v>
      </c>
      <c r="E140" s="45">
        <v>0.9</v>
      </c>
      <c r="F140" s="45">
        <v>0.9</v>
      </c>
      <c r="G140" s="45">
        <v>0.9</v>
      </c>
      <c r="H140" s="59" t="s">
        <v>168</v>
      </c>
      <c r="I140" s="25" t="s">
        <v>377</v>
      </c>
      <c r="J140" s="53" t="s">
        <v>374</v>
      </c>
      <c r="K140" s="83"/>
    </row>
    <row r="141" spans="1:11" ht="182.25" customHeight="1" x14ac:dyDescent="0.3">
      <c r="A141" s="82">
        <v>120</v>
      </c>
      <c r="B141" s="53" t="s">
        <v>370</v>
      </c>
      <c r="C141" s="25"/>
      <c r="D141" s="25" t="s">
        <v>172</v>
      </c>
      <c r="E141" s="45">
        <v>1</v>
      </c>
      <c r="F141" s="45">
        <v>1</v>
      </c>
      <c r="G141" s="45">
        <v>1</v>
      </c>
      <c r="H141" s="59" t="s">
        <v>168</v>
      </c>
      <c r="I141" s="25" t="s">
        <v>378</v>
      </c>
      <c r="J141" s="53" t="s">
        <v>375</v>
      </c>
      <c r="K141" s="83"/>
    </row>
    <row r="142" spans="1:11" ht="118.5" customHeight="1" x14ac:dyDescent="0.3">
      <c r="A142" s="82" t="s">
        <v>30</v>
      </c>
      <c r="B142" s="67" t="s">
        <v>36</v>
      </c>
      <c r="C142" s="67"/>
      <c r="D142" s="67"/>
      <c r="E142" s="18">
        <f>E143</f>
        <v>0.7</v>
      </c>
      <c r="F142" s="18">
        <f t="shared" ref="F142:G142" si="16">F143</f>
        <v>0</v>
      </c>
      <c r="G142" s="18">
        <f t="shared" si="16"/>
        <v>0</v>
      </c>
      <c r="H142" s="67"/>
      <c r="I142" s="67"/>
      <c r="J142" s="86"/>
      <c r="K142" s="83"/>
    </row>
    <row r="143" spans="1:11" ht="72" customHeight="1" x14ac:dyDescent="0.3">
      <c r="A143" s="82">
        <v>121</v>
      </c>
      <c r="B143" s="30" t="s">
        <v>323</v>
      </c>
      <c r="C143" s="29" t="s">
        <v>324</v>
      </c>
      <c r="D143" s="30" t="s">
        <v>325</v>
      </c>
      <c r="E143" s="29">
        <v>0.7</v>
      </c>
      <c r="F143" s="29"/>
      <c r="G143" s="29"/>
      <c r="H143" s="29" t="s">
        <v>168</v>
      </c>
      <c r="I143" s="30" t="s">
        <v>326</v>
      </c>
      <c r="J143" s="30" t="s">
        <v>327</v>
      </c>
      <c r="K143" s="83"/>
    </row>
    <row r="144" spans="1:11" ht="33" customHeight="1" x14ac:dyDescent="0.3">
      <c r="A144" s="171" t="s">
        <v>357</v>
      </c>
      <c r="B144" s="171"/>
      <c r="C144" s="171"/>
      <c r="D144" s="171"/>
      <c r="E144" s="77">
        <f>E85+E8</f>
        <v>402.80131999999992</v>
      </c>
      <c r="F144" s="77">
        <f t="shared" ref="F144:G144" si="17">F85+F8</f>
        <v>214.70580000000001</v>
      </c>
      <c r="G144" s="77">
        <f t="shared" si="17"/>
        <v>396.00131999999996</v>
      </c>
      <c r="H144" s="83"/>
      <c r="I144" s="83"/>
      <c r="J144" s="19"/>
      <c r="K144" s="83"/>
    </row>
  </sheetData>
  <protectedRanges>
    <protectedRange sqref="E29" name="Range10_6_1_1_1_3_6"/>
    <protectedRange sqref="E29" name="Range10_6_1_1_1_1_2_9"/>
    <protectedRange sqref="E32" name="Range10_6_1_1_1_2_1_5"/>
    <protectedRange sqref="F32" name="Range10_6_8_1_1_1_1_5"/>
    <protectedRange sqref="I32" name="Range10_6_9_1_1_1_1_5"/>
    <protectedRange sqref="J32" name="Range10_6_9_1_1_1_1_1_5"/>
  </protectedRanges>
  <mergeCells count="19">
    <mergeCell ref="A2:K2"/>
    <mergeCell ref="A3:K3"/>
    <mergeCell ref="B4:J4"/>
    <mergeCell ref="A5:A7"/>
    <mergeCell ref="B5:B6"/>
    <mergeCell ref="C5:C6"/>
    <mergeCell ref="D5:D6"/>
    <mergeCell ref="E5:E6"/>
    <mergeCell ref="F5:G5"/>
    <mergeCell ref="H5:I5"/>
    <mergeCell ref="A144:D144"/>
    <mergeCell ref="J5:J6"/>
    <mergeCell ref="K5:K6"/>
    <mergeCell ref="A129:A131"/>
    <mergeCell ref="B129:B131"/>
    <mergeCell ref="C129:C131"/>
    <mergeCell ref="D129:D131"/>
    <mergeCell ref="H129:H131"/>
    <mergeCell ref="J129:J131"/>
  </mergeCells>
  <printOptions horizontalCentered="1"/>
  <pageMargins left="0.2" right="0.2" top="0.25" bottom="0.75" header="0" footer="0"/>
  <pageSetup paperSize="9" scale="3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3"/>
  <sheetViews>
    <sheetView zoomScale="25" zoomScaleNormal="25" workbookViewId="0">
      <selection activeCell="D127" sqref="D127"/>
    </sheetView>
  </sheetViews>
  <sheetFormatPr defaultColWidth="9.125" defaultRowHeight="15" x14ac:dyDescent="0.2"/>
  <cols>
    <col min="1" max="1" width="13.125" style="89" customWidth="1"/>
    <col min="2" max="2" width="94.375" style="6" customWidth="1"/>
    <col min="3" max="3" width="24.75" style="6" customWidth="1"/>
    <col min="4" max="4" width="48" style="6" customWidth="1"/>
    <col min="5" max="5" width="17.875" style="10" customWidth="1"/>
    <col min="6" max="6" width="13.25" style="10" customWidth="1"/>
    <col min="7" max="7" width="14.375" style="10" customWidth="1"/>
    <col min="8" max="8" width="21.25" style="6" customWidth="1"/>
    <col min="9" max="9" width="31.125" style="6" customWidth="1"/>
    <col min="10" max="10" width="83.25" style="6" customWidth="1"/>
    <col min="11" max="11" width="18.75" style="6" customWidth="1"/>
    <col min="12" max="16384" width="9.125" style="6"/>
  </cols>
  <sheetData>
    <row r="1" spans="1:11" ht="15.75" x14ac:dyDescent="0.2">
      <c r="A1" s="87"/>
      <c r="B1" s="1"/>
      <c r="C1" s="1"/>
      <c r="D1" s="2"/>
      <c r="E1" s="2"/>
      <c r="F1" s="3"/>
      <c r="G1" s="3"/>
      <c r="H1" s="3"/>
      <c r="I1" s="3"/>
      <c r="J1" s="4"/>
    </row>
    <row r="2" spans="1:11" ht="18.75" x14ac:dyDescent="0.2">
      <c r="A2" s="177" t="s">
        <v>7</v>
      </c>
      <c r="B2" s="177"/>
      <c r="C2" s="177"/>
      <c r="D2" s="177"/>
      <c r="E2" s="177"/>
      <c r="F2" s="177"/>
      <c r="G2" s="177"/>
      <c r="H2" s="177"/>
      <c r="I2" s="177"/>
      <c r="J2" s="177"/>
      <c r="K2" s="177"/>
    </row>
    <row r="3" spans="1:11" ht="19.5" x14ac:dyDescent="0.2">
      <c r="A3" s="178" t="s">
        <v>12</v>
      </c>
      <c r="B3" s="178"/>
      <c r="C3" s="178"/>
      <c r="D3" s="178"/>
      <c r="E3" s="178"/>
      <c r="F3" s="178"/>
      <c r="G3" s="178"/>
      <c r="H3" s="178"/>
      <c r="I3" s="178"/>
      <c r="J3" s="178"/>
      <c r="K3" s="178"/>
    </row>
    <row r="4" spans="1:11" x14ac:dyDescent="0.2">
      <c r="A4" s="88"/>
      <c r="B4" s="179"/>
      <c r="C4" s="179"/>
      <c r="D4" s="179"/>
      <c r="E4" s="179"/>
      <c r="F4" s="179"/>
      <c r="G4" s="179"/>
      <c r="H4" s="179"/>
      <c r="I4" s="179"/>
      <c r="J4" s="179"/>
    </row>
    <row r="5" spans="1:11" ht="20.25" x14ac:dyDescent="0.2">
      <c r="A5" s="180" t="s">
        <v>6</v>
      </c>
      <c r="B5" s="172" t="s">
        <v>4</v>
      </c>
      <c r="C5" s="172" t="s">
        <v>8</v>
      </c>
      <c r="D5" s="172" t="s">
        <v>9</v>
      </c>
      <c r="E5" s="172" t="s">
        <v>0</v>
      </c>
      <c r="F5" s="172" t="s">
        <v>1</v>
      </c>
      <c r="G5" s="172"/>
      <c r="H5" s="172" t="s">
        <v>2</v>
      </c>
      <c r="I5" s="172"/>
      <c r="J5" s="172" t="s">
        <v>11</v>
      </c>
      <c r="K5" s="172" t="s">
        <v>5</v>
      </c>
    </row>
    <row r="6" spans="1:11" ht="60.75" x14ac:dyDescent="0.2">
      <c r="A6" s="180"/>
      <c r="B6" s="172"/>
      <c r="C6" s="172"/>
      <c r="D6" s="172"/>
      <c r="E6" s="172"/>
      <c r="F6" s="14" t="s">
        <v>10</v>
      </c>
      <c r="G6" s="14" t="s">
        <v>157</v>
      </c>
      <c r="H6" s="14" t="s">
        <v>158</v>
      </c>
      <c r="I6" s="14" t="s">
        <v>3</v>
      </c>
      <c r="J6" s="172"/>
      <c r="K6" s="172"/>
    </row>
    <row r="7" spans="1:11" ht="20.25" x14ac:dyDescent="0.2">
      <c r="A7" s="180"/>
      <c r="B7" s="15"/>
      <c r="C7" s="15"/>
      <c r="D7" s="15"/>
      <c r="E7" s="15"/>
      <c r="F7" s="15"/>
      <c r="G7" s="15"/>
      <c r="H7" s="15"/>
      <c r="I7" s="15"/>
      <c r="J7" s="15"/>
      <c r="K7" s="15"/>
    </row>
    <row r="8" spans="1:11" s="12" customFormat="1" ht="40.5" x14ac:dyDescent="0.2">
      <c r="A8" s="25" t="s">
        <v>13</v>
      </c>
      <c r="B8" s="16" t="s">
        <v>14</v>
      </c>
      <c r="C8" s="16"/>
      <c r="D8" s="16"/>
      <c r="E8" s="17">
        <f>E9+E69+E82</f>
        <v>282.22981999999996</v>
      </c>
      <c r="F8" s="17">
        <f t="shared" ref="F8:G8" si="0">F9+F69+F82</f>
        <v>146.3458</v>
      </c>
      <c r="G8" s="17">
        <f t="shared" si="0"/>
        <v>276.52981999999997</v>
      </c>
      <c r="H8" s="16"/>
      <c r="I8" s="16"/>
      <c r="J8" s="16"/>
      <c r="K8" s="16"/>
    </row>
    <row r="9" spans="1:11" s="13" customFormat="1" ht="40.5" x14ac:dyDescent="0.3">
      <c r="A9" s="82" t="s">
        <v>15</v>
      </c>
      <c r="B9" s="19" t="s">
        <v>16</v>
      </c>
      <c r="C9" s="20"/>
      <c r="D9" s="20"/>
      <c r="E9" s="21">
        <f>E10+E36+E61</f>
        <v>266.88228999999995</v>
      </c>
      <c r="F9" s="21">
        <f t="shared" ref="F9:G9" si="1">F10+F36+F61</f>
        <v>135.29579999999999</v>
      </c>
      <c r="G9" s="21">
        <f t="shared" si="1"/>
        <v>261.18228999999997</v>
      </c>
      <c r="H9" s="20"/>
      <c r="I9" s="20"/>
      <c r="J9" s="19"/>
      <c r="K9" s="20"/>
    </row>
    <row r="10" spans="1:11" s="8" customFormat="1" ht="20.25" x14ac:dyDescent="0.2">
      <c r="A10" s="82" t="s">
        <v>17</v>
      </c>
      <c r="B10" s="22" t="s">
        <v>18</v>
      </c>
      <c r="C10" s="22"/>
      <c r="D10" s="22"/>
      <c r="E10" s="23">
        <f>SUM(E11:E60)</f>
        <v>141.60023999999996</v>
      </c>
      <c r="F10" s="23">
        <f t="shared" ref="F10:G10" si="2">SUM(F11:F60)</f>
        <v>47.724999999999994</v>
      </c>
      <c r="G10" s="23">
        <f t="shared" si="2"/>
        <v>137.80024</v>
      </c>
      <c r="H10" s="22"/>
      <c r="I10" s="22"/>
      <c r="J10" s="84"/>
      <c r="K10" s="22"/>
    </row>
    <row r="11" spans="1:11" s="98" customFormat="1" ht="60.75" x14ac:dyDescent="0.3">
      <c r="A11" s="103">
        <v>1</v>
      </c>
      <c r="B11" s="96" t="s">
        <v>54</v>
      </c>
      <c r="C11" s="92" t="s">
        <v>79</v>
      </c>
      <c r="D11" s="92" t="s">
        <v>80</v>
      </c>
      <c r="E11" s="93">
        <v>0.18</v>
      </c>
      <c r="F11" s="94"/>
      <c r="G11" s="93">
        <v>0.18</v>
      </c>
      <c r="H11" s="110" t="s">
        <v>168</v>
      </c>
      <c r="I11" s="104" t="s">
        <v>96</v>
      </c>
      <c r="J11" s="99" t="s">
        <v>97</v>
      </c>
      <c r="K11" s="97"/>
    </row>
    <row r="12" spans="1:11" ht="81" x14ac:dyDescent="0.3">
      <c r="A12" s="128">
        <v>2</v>
      </c>
      <c r="B12" s="129" t="s">
        <v>55</v>
      </c>
      <c r="C12" s="130" t="s">
        <v>79</v>
      </c>
      <c r="D12" s="130" t="s">
        <v>80</v>
      </c>
      <c r="E12" s="131">
        <v>1</v>
      </c>
      <c r="F12" s="132">
        <f>+E12</f>
        <v>1</v>
      </c>
      <c r="G12" s="131">
        <v>1</v>
      </c>
      <c r="H12" s="133" t="s">
        <v>168</v>
      </c>
      <c r="I12" s="134" t="s">
        <v>98</v>
      </c>
      <c r="J12" s="135" t="s">
        <v>99</v>
      </c>
      <c r="K12" s="31"/>
    </row>
    <row r="13" spans="1:11" ht="81" x14ac:dyDescent="0.3">
      <c r="A13" s="128">
        <v>3</v>
      </c>
      <c r="B13" s="129" t="s">
        <v>56</v>
      </c>
      <c r="C13" s="130" t="s">
        <v>79</v>
      </c>
      <c r="D13" s="130" t="s">
        <v>80</v>
      </c>
      <c r="E13" s="131">
        <v>1.8</v>
      </c>
      <c r="F13" s="132">
        <f>+E13</f>
        <v>1.8</v>
      </c>
      <c r="G13" s="131">
        <v>1.8</v>
      </c>
      <c r="H13" s="133" t="s">
        <v>168</v>
      </c>
      <c r="I13" s="134" t="s">
        <v>98</v>
      </c>
      <c r="J13" s="135" t="s">
        <v>100</v>
      </c>
      <c r="K13" s="31"/>
    </row>
    <row r="14" spans="1:11" ht="81" x14ac:dyDescent="0.3">
      <c r="A14" s="128">
        <v>4</v>
      </c>
      <c r="B14" s="129" t="s">
        <v>156</v>
      </c>
      <c r="C14" s="130" t="s">
        <v>79</v>
      </c>
      <c r="D14" s="130" t="s">
        <v>80</v>
      </c>
      <c r="E14" s="131">
        <v>1</v>
      </c>
      <c r="F14" s="132">
        <f>+E14</f>
        <v>1</v>
      </c>
      <c r="G14" s="131">
        <v>1</v>
      </c>
      <c r="H14" s="133" t="s">
        <v>168</v>
      </c>
      <c r="I14" s="134" t="s">
        <v>101</v>
      </c>
      <c r="J14" s="135" t="s">
        <v>102</v>
      </c>
      <c r="K14" s="31"/>
    </row>
    <row r="15" spans="1:11" ht="81" x14ac:dyDescent="0.3">
      <c r="A15" s="128">
        <v>5</v>
      </c>
      <c r="B15" s="129" t="s">
        <v>57</v>
      </c>
      <c r="C15" s="130" t="s">
        <v>79</v>
      </c>
      <c r="D15" s="130" t="s">
        <v>80</v>
      </c>
      <c r="E15" s="131">
        <v>1.5</v>
      </c>
      <c r="F15" s="132">
        <f>+E15</f>
        <v>1.5</v>
      </c>
      <c r="G15" s="131">
        <v>1.5</v>
      </c>
      <c r="H15" s="133" t="s">
        <v>168</v>
      </c>
      <c r="I15" s="134" t="s">
        <v>101</v>
      </c>
      <c r="J15" s="135" t="s">
        <v>103</v>
      </c>
      <c r="K15" s="31"/>
    </row>
    <row r="16" spans="1:11" s="98" customFormat="1" ht="121.5" x14ac:dyDescent="0.3">
      <c r="A16" s="103">
        <v>6</v>
      </c>
      <c r="B16" s="111" t="s">
        <v>58</v>
      </c>
      <c r="C16" s="92" t="s">
        <v>79</v>
      </c>
      <c r="D16" s="92" t="s">
        <v>80</v>
      </c>
      <c r="E16" s="112">
        <v>2.98</v>
      </c>
      <c r="F16" s="113">
        <f>+E16</f>
        <v>2.98</v>
      </c>
      <c r="G16" s="112">
        <v>2.98</v>
      </c>
      <c r="H16" s="110" t="s">
        <v>168</v>
      </c>
      <c r="I16" s="104" t="s">
        <v>104</v>
      </c>
      <c r="J16" s="105" t="s">
        <v>105</v>
      </c>
      <c r="K16" s="97"/>
    </row>
    <row r="17" spans="1:11" ht="81" x14ac:dyDescent="0.3">
      <c r="A17" s="128">
        <v>7</v>
      </c>
      <c r="B17" s="129" t="s">
        <v>59</v>
      </c>
      <c r="C17" s="130" t="s">
        <v>79</v>
      </c>
      <c r="D17" s="130" t="s">
        <v>80</v>
      </c>
      <c r="E17" s="136">
        <v>0.24</v>
      </c>
      <c r="F17" s="137"/>
      <c r="G17" s="136">
        <v>0.24</v>
      </c>
      <c r="H17" s="133" t="s">
        <v>168</v>
      </c>
      <c r="I17" s="138" t="s">
        <v>106</v>
      </c>
      <c r="J17" s="135" t="s">
        <v>107</v>
      </c>
      <c r="K17" s="31"/>
    </row>
    <row r="18" spans="1:11" ht="81" x14ac:dyDescent="0.3">
      <c r="A18" s="128">
        <v>8</v>
      </c>
      <c r="B18" s="129" t="s">
        <v>60</v>
      </c>
      <c r="C18" s="130" t="s">
        <v>79</v>
      </c>
      <c r="D18" s="130" t="s">
        <v>80</v>
      </c>
      <c r="E18" s="136">
        <v>1</v>
      </c>
      <c r="F18" s="137"/>
      <c r="G18" s="136">
        <v>1</v>
      </c>
      <c r="H18" s="133" t="s">
        <v>168</v>
      </c>
      <c r="I18" s="138" t="s">
        <v>43</v>
      </c>
      <c r="J18" s="135" t="s">
        <v>108</v>
      </c>
      <c r="K18" s="31"/>
    </row>
    <row r="19" spans="1:11" ht="81" x14ac:dyDescent="0.3">
      <c r="A19" s="128">
        <v>9</v>
      </c>
      <c r="B19" s="129" t="s">
        <v>61</v>
      </c>
      <c r="C19" s="130" t="s">
        <v>79</v>
      </c>
      <c r="D19" s="130" t="s">
        <v>80</v>
      </c>
      <c r="E19" s="131">
        <v>0.6</v>
      </c>
      <c r="F19" s="132">
        <f>+E19</f>
        <v>0.6</v>
      </c>
      <c r="G19" s="131">
        <v>0.6</v>
      </c>
      <c r="H19" s="133" t="s">
        <v>168</v>
      </c>
      <c r="I19" s="134" t="s">
        <v>43</v>
      </c>
      <c r="J19" s="139" t="s">
        <v>109</v>
      </c>
      <c r="K19" s="31"/>
    </row>
    <row r="20" spans="1:11" s="98" customFormat="1" ht="40.5" x14ac:dyDescent="0.3">
      <c r="A20" s="103">
        <v>10</v>
      </c>
      <c r="B20" s="105" t="s">
        <v>62</v>
      </c>
      <c r="C20" s="92" t="s">
        <v>79</v>
      </c>
      <c r="D20" s="92" t="s">
        <v>80</v>
      </c>
      <c r="E20" s="93">
        <v>0.495</v>
      </c>
      <c r="F20" s="94">
        <f>+E20</f>
        <v>0.495</v>
      </c>
      <c r="G20" s="93">
        <v>0.495</v>
      </c>
      <c r="H20" s="110" t="s">
        <v>168</v>
      </c>
      <c r="I20" s="104" t="s">
        <v>110</v>
      </c>
      <c r="J20" s="99" t="s">
        <v>111</v>
      </c>
      <c r="K20" s="97"/>
    </row>
    <row r="21" spans="1:11" s="98" customFormat="1" ht="60.75" x14ac:dyDescent="0.3">
      <c r="A21" s="103">
        <v>11</v>
      </c>
      <c r="B21" s="111" t="s">
        <v>63</v>
      </c>
      <c r="C21" s="92" t="s">
        <v>79</v>
      </c>
      <c r="D21" s="92" t="s">
        <v>80</v>
      </c>
      <c r="E21" s="93">
        <v>0.2</v>
      </c>
      <c r="F21" s="94"/>
      <c r="G21" s="93">
        <v>0.2</v>
      </c>
      <c r="H21" s="110" t="s">
        <v>168</v>
      </c>
      <c r="I21" s="104" t="s">
        <v>112</v>
      </c>
      <c r="J21" s="99" t="s">
        <v>113</v>
      </c>
      <c r="K21" s="97"/>
    </row>
    <row r="22" spans="1:11" s="98" customFormat="1" ht="40.5" x14ac:dyDescent="0.3">
      <c r="A22" s="103">
        <v>12</v>
      </c>
      <c r="B22" s="99" t="s">
        <v>64</v>
      </c>
      <c r="C22" s="92" t="s">
        <v>79</v>
      </c>
      <c r="D22" s="92" t="s">
        <v>80</v>
      </c>
      <c r="E22" s="93">
        <v>9.8000000000000007</v>
      </c>
      <c r="F22" s="94"/>
      <c r="G22" s="93">
        <v>9.8000000000000007</v>
      </c>
      <c r="H22" s="110" t="s">
        <v>168</v>
      </c>
      <c r="I22" s="104" t="s">
        <v>114</v>
      </c>
      <c r="J22" s="99" t="s">
        <v>363</v>
      </c>
      <c r="K22" s="97"/>
    </row>
    <row r="23" spans="1:11" ht="81" x14ac:dyDescent="0.3">
      <c r="A23" s="128">
        <v>13</v>
      </c>
      <c r="B23" s="140" t="s">
        <v>171</v>
      </c>
      <c r="C23" s="141" t="s">
        <v>160</v>
      </c>
      <c r="D23" s="141" t="s">
        <v>172</v>
      </c>
      <c r="E23" s="142">
        <v>0.95</v>
      </c>
      <c r="F23" s="141"/>
      <c r="G23" s="141">
        <v>0.95</v>
      </c>
      <c r="H23" s="143" t="s">
        <v>168</v>
      </c>
      <c r="I23" s="141" t="s">
        <v>112</v>
      </c>
      <c r="J23" s="140" t="s">
        <v>173</v>
      </c>
      <c r="K23" s="31"/>
    </row>
    <row r="24" spans="1:11" ht="60.75" x14ac:dyDescent="0.3">
      <c r="A24" s="128">
        <v>14</v>
      </c>
      <c r="B24" s="140" t="s">
        <v>174</v>
      </c>
      <c r="C24" s="141" t="s">
        <v>160</v>
      </c>
      <c r="D24" s="141" t="s">
        <v>172</v>
      </c>
      <c r="E24" s="142">
        <v>1.1000000000000001</v>
      </c>
      <c r="F24" s="141"/>
      <c r="G24" s="141">
        <v>1.1000000000000001</v>
      </c>
      <c r="H24" s="143" t="s">
        <v>168</v>
      </c>
      <c r="I24" s="141" t="s">
        <v>175</v>
      </c>
      <c r="J24" s="140" t="s">
        <v>247</v>
      </c>
      <c r="K24" s="31"/>
    </row>
    <row r="25" spans="1:11" ht="81" x14ac:dyDescent="0.3">
      <c r="A25" s="128">
        <v>15</v>
      </c>
      <c r="B25" s="135" t="s">
        <v>176</v>
      </c>
      <c r="C25" s="130" t="s">
        <v>177</v>
      </c>
      <c r="D25" s="134" t="s">
        <v>178</v>
      </c>
      <c r="E25" s="134">
        <v>9.4499999999999993</v>
      </c>
      <c r="F25" s="144"/>
      <c r="G25" s="145">
        <f t="shared" ref="G25:G28" si="3">E25</f>
        <v>9.4499999999999993</v>
      </c>
      <c r="H25" s="134" t="s">
        <v>168</v>
      </c>
      <c r="I25" s="130" t="s">
        <v>179</v>
      </c>
      <c r="J25" s="135" t="s">
        <v>180</v>
      </c>
      <c r="K25" s="31"/>
    </row>
    <row r="26" spans="1:11" s="98" customFormat="1" ht="40.5" x14ac:dyDescent="0.3">
      <c r="A26" s="103">
        <v>16</v>
      </c>
      <c r="B26" s="114" t="s">
        <v>181</v>
      </c>
      <c r="C26" s="115" t="s">
        <v>79</v>
      </c>
      <c r="D26" s="115" t="s">
        <v>80</v>
      </c>
      <c r="E26" s="116">
        <v>1.5</v>
      </c>
      <c r="F26" s="117"/>
      <c r="G26" s="115">
        <f t="shared" si="3"/>
        <v>1.5</v>
      </c>
      <c r="H26" s="118" t="s">
        <v>168</v>
      </c>
      <c r="I26" s="115" t="s">
        <v>182</v>
      </c>
      <c r="J26" s="114" t="s">
        <v>183</v>
      </c>
      <c r="K26" s="97"/>
    </row>
    <row r="27" spans="1:11" s="98" customFormat="1" ht="101.25" x14ac:dyDescent="0.3">
      <c r="A27" s="103">
        <v>17</v>
      </c>
      <c r="B27" s="114" t="s">
        <v>184</v>
      </c>
      <c r="C27" s="115" t="s">
        <v>79</v>
      </c>
      <c r="D27" s="115" t="s">
        <v>80</v>
      </c>
      <c r="E27" s="116">
        <v>0.7</v>
      </c>
      <c r="F27" s="117"/>
      <c r="G27" s="115">
        <f t="shared" si="3"/>
        <v>0.7</v>
      </c>
      <c r="H27" s="118" t="s">
        <v>168</v>
      </c>
      <c r="I27" s="115" t="s">
        <v>185</v>
      </c>
      <c r="J27" s="114" t="s">
        <v>342</v>
      </c>
      <c r="K27" s="97"/>
    </row>
    <row r="28" spans="1:11" s="98" customFormat="1" ht="40.5" x14ac:dyDescent="0.3">
      <c r="A28" s="103">
        <v>18</v>
      </c>
      <c r="B28" s="114" t="s">
        <v>186</v>
      </c>
      <c r="C28" s="115" t="s">
        <v>177</v>
      </c>
      <c r="D28" s="115" t="s">
        <v>187</v>
      </c>
      <c r="E28" s="116">
        <v>10.5</v>
      </c>
      <c r="F28" s="117"/>
      <c r="G28" s="115">
        <f t="shared" si="3"/>
        <v>10.5</v>
      </c>
      <c r="H28" s="118" t="s">
        <v>168</v>
      </c>
      <c r="I28" s="115" t="s">
        <v>188</v>
      </c>
      <c r="J28" s="114" t="s">
        <v>189</v>
      </c>
      <c r="K28" s="97"/>
    </row>
    <row r="29" spans="1:11" ht="60.75" x14ac:dyDescent="0.3">
      <c r="A29" s="128">
        <v>19</v>
      </c>
      <c r="B29" s="146" t="s">
        <v>190</v>
      </c>
      <c r="C29" s="147" t="s">
        <v>177</v>
      </c>
      <c r="D29" s="143" t="s">
        <v>191</v>
      </c>
      <c r="E29" s="148">
        <v>3.2472400000000001</v>
      </c>
      <c r="F29" s="149"/>
      <c r="G29" s="150">
        <v>3.2472400000000001</v>
      </c>
      <c r="H29" s="143" t="s">
        <v>168</v>
      </c>
      <c r="I29" s="151" t="s">
        <v>192</v>
      </c>
      <c r="J29" s="146" t="s">
        <v>193</v>
      </c>
      <c r="K29" s="31"/>
    </row>
    <row r="30" spans="1:11" ht="40.5" x14ac:dyDescent="0.3">
      <c r="A30" s="128">
        <v>20</v>
      </c>
      <c r="B30" s="146" t="s">
        <v>194</v>
      </c>
      <c r="C30" s="147" t="s">
        <v>177</v>
      </c>
      <c r="D30" s="143" t="s">
        <v>191</v>
      </c>
      <c r="E30" s="142">
        <v>0.1</v>
      </c>
      <c r="F30" s="152"/>
      <c r="G30" s="152">
        <v>0.1</v>
      </c>
      <c r="H30" s="143" t="s">
        <v>168</v>
      </c>
      <c r="I30" s="143" t="s">
        <v>112</v>
      </c>
      <c r="J30" s="146" t="s">
        <v>195</v>
      </c>
      <c r="K30" s="31"/>
    </row>
    <row r="31" spans="1:11" ht="40.5" x14ac:dyDescent="0.3">
      <c r="A31" s="128">
        <v>21</v>
      </c>
      <c r="B31" s="146" t="s">
        <v>196</v>
      </c>
      <c r="C31" s="147" t="s">
        <v>177</v>
      </c>
      <c r="D31" s="143" t="s">
        <v>191</v>
      </c>
      <c r="E31" s="142">
        <v>0.18</v>
      </c>
      <c r="F31" s="152"/>
      <c r="G31" s="152">
        <v>0.18</v>
      </c>
      <c r="H31" s="143" t="s">
        <v>168</v>
      </c>
      <c r="I31" s="143" t="s">
        <v>197</v>
      </c>
      <c r="J31" s="146" t="s">
        <v>198</v>
      </c>
      <c r="K31" s="31"/>
    </row>
    <row r="32" spans="1:11" ht="40.5" x14ac:dyDescent="0.3">
      <c r="A32" s="128">
        <v>22</v>
      </c>
      <c r="B32" s="146" t="s">
        <v>199</v>
      </c>
      <c r="C32" s="147" t="s">
        <v>177</v>
      </c>
      <c r="D32" s="143" t="s">
        <v>191</v>
      </c>
      <c r="E32" s="142">
        <v>0.3</v>
      </c>
      <c r="F32" s="147"/>
      <c r="G32" s="152">
        <v>0.3</v>
      </c>
      <c r="H32" s="143" t="s">
        <v>168</v>
      </c>
      <c r="I32" s="147" t="s">
        <v>175</v>
      </c>
      <c r="J32" s="146" t="s">
        <v>200</v>
      </c>
      <c r="K32" s="31"/>
    </row>
    <row r="33" spans="1:11" ht="60.75" x14ac:dyDescent="0.3">
      <c r="A33" s="128">
        <v>23</v>
      </c>
      <c r="B33" s="146" t="s">
        <v>201</v>
      </c>
      <c r="C33" s="141" t="s">
        <v>202</v>
      </c>
      <c r="D33" s="141" t="s">
        <v>80</v>
      </c>
      <c r="E33" s="142">
        <v>0.15</v>
      </c>
      <c r="F33" s="141"/>
      <c r="G33" s="141">
        <v>0.15</v>
      </c>
      <c r="H33" s="143" t="s">
        <v>168</v>
      </c>
      <c r="I33" s="141" t="s">
        <v>161</v>
      </c>
      <c r="J33" s="146" t="s">
        <v>203</v>
      </c>
      <c r="K33" s="31"/>
    </row>
    <row r="34" spans="1:11" ht="81" x14ac:dyDescent="0.3">
      <c r="A34" s="128">
        <v>24</v>
      </c>
      <c r="B34" s="153" t="s">
        <v>204</v>
      </c>
      <c r="C34" s="134" t="s">
        <v>177</v>
      </c>
      <c r="D34" s="134" t="s">
        <v>80</v>
      </c>
      <c r="E34" s="130">
        <v>18.7</v>
      </c>
      <c r="F34" s="130">
        <v>6.91</v>
      </c>
      <c r="G34" s="130">
        <v>18.7</v>
      </c>
      <c r="H34" s="130" t="s">
        <v>168</v>
      </c>
      <c r="I34" s="130" t="s">
        <v>205</v>
      </c>
      <c r="J34" s="153" t="s">
        <v>206</v>
      </c>
      <c r="K34" s="31"/>
    </row>
    <row r="35" spans="1:11" ht="81" x14ac:dyDescent="0.3">
      <c r="A35" s="128">
        <v>25</v>
      </c>
      <c r="B35" s="153" t="s">
        <v>207</v>
      </c>
      <c r="C35" s="130" t="s">
        <v>160</v>
      </c>
      <c r="D35" s="134" t="s">
        <v>80</v>
      </c>
      <c r="E35" s="130">
        <v>1.1000000000000001</v>
      </c>
      <c r="F35" s="130">
        <v>0.04</v>
      </c>
      <c r="G35" s="130">
        <v>1.1000000000000001</v>
      </c>
      <c r="H35" s="130" t="s">
        <v>168</v>
      </c>
      <c r="I35" s="130" t="s">
        <v>155</v>
      </c>
      <c r="J35" s="153" t="s">
        <v>208</v>
      </c>
      <c r="K35" s="31"/>
    </row>
    <row r="36" spans="1:11" s="5" customFormat="1" ht="20.25" x14ac:dyDescent="0.3">
      <c r="A36" s="82" t="s">
        <v>21</v>
      </c>
      <c r="B36" s="54" t="s">
        <v>19</v>
      </c>
      <c r="C36" s="54"/>
      <c r="D36" s="54"/>
      <c r="E36" s="55">
        <f>SUM(E37:E60)</f>
        <v>36.413999999999994</v>
      </c>
      <c r="F36" s="55">
        <f t="shared" ref="F36:G36" si="4">SUM(F37:F60)</f>
        <v>15.700000000000001</v>
      </c>
      <c r="G36" s="55">
        <f t="shared" si="4"/>
        <v>34.513999999999989</v>
      </c>
      <c r="H36" s="54"/>
      <c r="I36" s="54"/>
      <c r="J36" s="85"/>
      <c r="K36" s="54"/>
    </row>
    <row r="37" spans="1:11" s="98" customFormat="1" ht="40.5" x14ac:dyDescent="0.3">
      <c r="A37" s="103">
        <v>26</v>
      </c>
      <c r="B37" s="111" t="s">
        <v>329</v>
      </c>
      <c r="C37" s="92" t="s">
        <v>79</v>
      </c>
      <c r="D37" s="92" t="s">
        <v>80</v>
      </c>
      <c r="E37" s="112">
        <v>1</v>
      </c>
      <c r="F37" s="113">
        <f>+E37</f>
        <v>1</v>
      </c>
      <c r="G37" s="93">
        <f t="shared" ref="G37:G53" si="5">+E37</f>
        <v>1</v>
      </c>
      <c r="H37" s="110" t="s">
        <v>168</v>
      </c>
      <c r="I37" s="104" t="s">
        <v>148</v>
      </c>
      <c r="J37" s="105" t="s">
        <v>115</v>
      </c>
      <c r="K37" s="97"/>
    </row>
    <row r="38" spans="1:11" ht="81" x14ac:dyDescent="0.3">
      <c r="A38" s="128">
        <v>27</v>
      </c>
      <c r="B38" s="129" t="s">
        <v>65</v>
      </c>
      <c r="C38" s="130" t="s">
        <v>79</v>
      </c>
      <c r="D38" s="130" t="s">
        <v>80</v>
      </c>
      <c r="E38" s="131">
        <v>2.1</v>
      </c>
      <c r="F38" s="132">
        <f>+E38</f>
        <v>2.1</v>
      </c>
      <c r="G38" s="154">
        <f t="shared" si="5"/>
        <v>2.1</v>
      </c>
      <c r="H38" s="133" t="s">
        <v>168</v>
      </c>
      <c r="I38" s="134" t="s">
        <v>110</v>
      </c>
      <c r="J38" s="135" t="s">
        <v>116</v>
      </c>
      <c r="K38" s="31"/>
    </row>
    <row r="39" spans="1:11" s="98" customFormat="1" ht="60.75" x14ac:dyDescent="0.3">
      <c r="A39" s="103">
        <v>28</v>
      </c>
      <c r="B39" s="111" t="s">
        <v>66</v>
      </c>
      <c r="C39" s="92" t="s">
        <v>79</v>
      </c>
      <c r="D39" s="92" t="s">
        <v>80</v>
      </c>
      <c r="E39" s="119">
        <v>0.3</v>
      </c>
      <c r="F39" s="120"/>
      <c r="G39" s="93">
        <f t="shared" si="5"/>
        <v>0.3</v>
      </c>
      <c r="H39" s="110" t="s">
        <v>168</v>
      </c>
      <c r="I39" s="121" t="s">
        <v>149</v>
      </c>
      <c r="J39" s="105" t="s">
        <v>117</v>
      </c>
      <c r="K39" s="97"/>
    </row>
    <row r="40" spans="1:11" s="98" customFormat="1" ht="60.75" x14ac:dyDescent="0.3">
      <c r="A40" s="103">
        <v>29</v>
      </c>
      <c r="B40" s="111" t="s">
        <v>67</v>
      </c>
      <c r="C40" s="92" t="s">
        <v>79</v>
      </c>
      <c r="D40" s="92" t="s">
        <v>80</v>
      </c>
      <c r="E40" s="122">
        <v>0.56999999999999995</v>
      </c>
      <c r="F40" s="123"/>
      <c r="G40" s="93">
        <f t="shared" si="5"/>
        <v>0.56999999999999995</v>
      </c>
      <c r="H40" s="110" t="s">
        <v>168</v>
      </c>
      <c r="I40" s="121" t="s">
        <v>150</v>
      </c>
      <c r="J40" s="105" t="s">
        <v>118</v>
      </c>
      <c r="K40" s="97"/>
    </row>
    <row r="41" spans="1:11" ht="81" x14ac:dyDescent="0.3">
      <c r="A41" s="128">
        <v>30</v>
      </c>
      <c r="B41" s="129" t="s">
        <v>68</v>
      </c>
      <c r="C41" s="130" t="s">
        <v>79</v>
      </c>
      <c r="D41" s="130" t="s">
        <v>80</v>
      </c>
      <c r="E41" s="136">
        <v>0.75</v>
      </c>
      <c r="F41" s="137"/>
      <c r="G41" s="154">
        <f t="shared" si="5"/>
        <v>0.75</v>
      </c>
      <c r="H41" s="133" t="s">
        <v>168</v>
      </c>
      <c r="I41" s="138" t="s">
        <v>150</v>
      </c>
      <c r="J41" s="135" t="s">
        <v>119</v>
      </c>
      <c r="K41" s="31"/>
    </row>
    <row r="42" spans="1:11" s="98" customFormat="1" ht="40.5" x14ac:dyDescent="0.3">
      <c r="A42" s="103">
        <v>31</v>
      </c>
      <c r="B42" s="111" t="s">
        <v>69</v>
      </c>
      <c r="C42" s="92" t="s">
        <v>79</v>
      </c>
      <c r="D42" s="92" t="s">
        <v>80</v>
      </c>
      <c r="E42" s="122">
        <v>0.49</v>
      </c>
      <c r="F42" s="123"/>
      <c r="G42" s="93">
        <f t="shared" si="5"/>
        <v>0.49</v>
      </c>
      <c r="H42" s="110" t="s">
        <v>168</v>
      </c>
      <c r="I42" s="121" t="s">
        <v>151</v>
      </c>
      <c r="J42" s="105" t="s">
        <v>120</v>
      </c>
      <c r="K42" s="97"/>
    </row>
    <row r="43" spans="1:11" s="98" customFormat="1" ht="60.75" x14ac:dyDescent="0.3">
      <c r="A43" s="103">
        <v>32</v>
      </c>
      <c r="B43" s="111" t="s">
        <v>70</v>
      </c>
      <c r="C43" s="92" t="s">
        <v>79</v>
      </c>
      <c r="D43" s="92" t="s">
        <v>80</v>
      </c>
      <c r="E43" s="122">
        <v>0.1</v>
      </c>
      <c r="F43" s="123"/>
      <c r="G43" s="93">
        <f t="shared" si="5"/>
        <v>0.1</v>
      </c>
      <c r="H43" s="110" t="s">
        <v>168</v>
      </c>
      <c r="I43" s="121" t="s">
        <v>152</v>
      </c>
      <c r="J43" s="105" t="s">
        <v>121</v>
      </c>
      <c r="K43" s="97"/>
    </row>
    <row r="44" spans="1:11" s="98" customFormat="1" ht="60.75" x14ac:dyDescent="0.3">
      <c r="A44" s="103">
        <v>33</v>
      </c>
      <c r="B44" s="111" t="s">
        <v>71</v>
      </c>
      <c r="C44" s="92" t="s">
        <v>79</v>
      </c>
      <c r="D44" s="92" t="s">
        <v>80</v>
      </c>
      <c r="E44" s="122">
        <v>0.2</v>
      </c>
      <c r="F44" s="123"/>
      <c r="G44" s="93">
        <f t="shared" si="5"/>
        <v>0.2</v>
      </c>
      <c r="H44" s="110" t="s">
        <v>168</v>
      </c>
      <c r="I44" s="121" t="s">
        <v>152</v>
      </c>
      <c r="J44" s="105" t="s">
        <v>122</v>
      </c>
      <c r="K44" s="97"/>
    </row>
    <row r="45" spans="1:11" s="98" customFormat="1" ht="60.75" x14ac:dyDescent="0.3">
      <c r="A45" s="103">
        <v>34</v>
      </c>
      <c r="B45" s="111" t="s">
        <v>364</v>
      </c>
      <c r="C45" s="92" t="s">
        <v>79</v>
      </c>
      <c r="D45" s="92" t="s">
        <v>80</v>
      </c>
      <c r="E45" s="112">
        <v>2</v>
      </c>
      <c r="F45" s="113">
        <f>+E45</f>
        <v>2</v>
      </c>
      <c r="G45" s="93">
        <f t="shared" si="5"/>
        <v>2</v>
      </c>
      <c r="H45" s="110" t="s">
        <v>168</v>
      </c>
      <c r="I45" s="104" t="s">
        <v>142</v>
      </c>
      <c r="J45" s="105" t="s">
        <v>123</v>
      </c>
      <c r="K45" s="97"/>
    </row>
    <row r="46" spans="1:11" s="98" customFormat="1" ht="60.75" x14ac:dyDescent="0.3">
      <c r="A46" s="103">
        <v>35</v>
      </c>
      <c r="B46" s="111" t="s">
        <v>72</v>
      </c>
      <c r="C46" s="92" t="s">
        <v>79</v>
      </c>
      <c r="D46" s="92" t="s">
        <v>80</v>
      </c>
      <c r="E46" s="112">
        <v>1</v>
      </c>
      <c r="F46" s="113">
        <f>+E46</f>
        <v>1</v>
      </c>
      <c r="G46" s="93">
        <f t="shared" si="5"/>
        <v>1</v>
      </c>
      <c r="H46" s="110" t="s">
        <v>168</v>
      </c>
      <c r="I46" s="104" t="s">
        <v>153</v>
      </c>
      <c r="J46" s="124" t="s">
        <v>124</v>
      </c>
      <c r="K46" s="97"/>
    </row>
    <row r="47" spans="1:11" ht="81" x14ac:dyDescent="0.3">
      <c r="A47" s="128">
        <v>36</v>
      </c>
      <c r="B47" s="129" t="s">
        <v>73</v>
      </c>
      <c r="C47" s="130" t="s">
        <v>79</v>
      </c>
      <c r="D47" s="130" t="s">
        <v>80</v>
      </c>
      <c r="E47" s="154">
        <v>7.0000000000000007E-2</v>
      </c>
      <c r="F47" s="155"/>
      <c r="G47" s="154">
        <f t="shared" si="5"/>
        <v>7.0000000000000007E-2</v>
      </c>
      <c r="H47" s="133" t="s">
        <v>168</v>
      </c>
      <c r="I47" s="134" t="s">
        <v>149</v>
      </c>
      <c r="J47" s="156" t="s">
        <v>125</v>
      </c>
      <c r="K47" s="31"/>
    </row>
    <row r="48" spans="1:11" s="98" customFormat="1" ht="59.25" customHeight="1" x14ac:dyDescent="0.3">
      <c r="A48" s="103">
        <v>37</v>
      </c>
      <c r="B48" s="111" t="s">
        <v>349</v>
      </c>
      <c r="C48" s="92" t="s">
        <v>79</v>
      </c>
      <c r="D48" s="92" t="s">
        <v>80</v>
      </c>
      <c r="E48" s="93">
        <v>0.03</v>
      </c>
      <c r="F48" s="94"/>
      <c r="G48" s="93">
        <f t="shared" si="5"/>
        <v>0.03</v>
      </c>
      <c r="H48" s="110" t="s">
        <v>168</v>
      </c>
      <c r="I48" s="104" t="s">
        <v>110</v>
      </c>
      <c r="J48" s="99" t="s">
        <v>126</v>
      </c>
      <c r="K48" s="97"/>
    </row>
    <row r="49" spans="1:11" s="98" customFormat="1" ht="40.5" x14ac:dyDescent="0.3">
      <c r="A49" s="103">
        <v>38</v>
      </c>
      <c r="B49" s="91" t="s">
        <v>74</v>
      </c>
      <c r="C49" s="103" t="s">
        <v>79</v>
      </c>
      <c r="D49" s="92" t="s">
        <v>80</v>
      </c>
      <c r="E49" s="93">
        <v>0.19400000000000001</v>
      </c>
      <c r="F49" s="94"/>
      <c r="G49" s="93">
        <f t="shared" si="5"/>
        <v>0.19400000000000001</v>
      </c>
      <c r="H49" s="110" t="s">
        <v>168</v>
      </c>
      <c r="I49" s="104" t="s">
        <v>139</v>
      </c>
      <c r="J49" s="96" t="s">
        <v>127</v>
      </c>
      <c r="K49" s="97"/>
    </row>
    <row r="50" spans="1:11" s="98" customFormat="1" ht="60.75" x14ac:dyDescent="0.3">
      <c r="A50" s="103">
        <v>39</v>
      </c>
      <c r="B50" s="111" t="s">
        <v>75</v>
      </c>
      <c r="C50" s="92" t="s">
        <v>79</v>
      </c>
      <c r="D50" s="92" t="s">
        <v>80</v>
      </c>
      <c r="E50" s="93">
        <v>0.2</v>
      </c>
      <c r="F50" s="94"/>
      <c r="G50" s="93">
        <f t="shared" si="5"/>
        <v>0.2</v>
      </c>
      <c r="H50" s="110" t="s">
        <v>168</v>
      </c>
      <c r="I50" s="104" t="s">
        <v>152</v>
      </c>
      <c r="J50" s="99" t="s">
        <v>128</v>
      </c>
      <c r="K50" s="97"/>
    </row>
    <row r="51" spans="1:11" s="98" customFormat="1" ht="60.75" x14ac:dyDescent="0.3">
      <c r="A51" s="103">
        <v>40</v>
      </c>
      <c r="B51" s="111" t="s">
        <v>76</v>
      </c>
      <c r="C51" s="92" t="s">
        <v>79</v>
      </c>
      <c r="D51" s="92" t="s">
        <v>80</v>
      </c>
      <c r="E51" s="93">
        <v>1.2</v>
      </c>
      <c r="F51" s="94"/>
      <c r="G51" s="93">
        <f t="shared" si="5"/>
        <v>1.2</v>
      </c>
      <c r="H51" s="110" t="s">
        <v>168</v>
      </c>
      <c r="I51" s="104" t="s">
        <v>143</v>
      </c>
      <c r="J51" s="99" t="s">
        <v>128</v>
      </c>
      <c r="K51" s="97"/>
    </row>
    <row r="52" spans="1:11" s="98" customFormat="1" ht="60.75" x14ac:dyDescent="0.3">
      <c r="A52" s="103">
        <v>41</v>
      </c>
      <c r="B52" s="111" t="s">
        <v>77</v>
      </c>
      <c r="C52" s="92" t="s">
        <v>79</v>
      </c>
      <c r="D52" s="92" t="s">
        <v>80</v>
      </c>
      <c r="E52" s="93">
        <v>0.5</v>
      </c>
      <c r="F52" s="94"/>
      <c r="G52" s="93">
        <f t="shared" si="5"/>
        <v>0.5</v>
      </c>
      <c r="H52" s="110" t="s">
        <v>168</v>
      </c>
      <c r="I52" s="104" t="s">
        <v>154</v>
      </c>
      <c r="J52" s="99" t="s">
        <v>129</v>
      </c>
      <c r="K52" s="97"/>
    </row>
    <row r="53" spans="1:11" ht="60.75" x14ac:dyDescent="0.3">
      <c r="A53" s="128">
        <v>42</v>
      </c>
      <c r="B53" s="129" t="s">
        <v>78</v>
      </c>
      <c r="C53" s="130" t="s">
        <v>79</v>
      </c>
      <c r="D53" s="130" t="s">
        <v>80</v>
      </c>
      <c r="E53" s="154">
        <v>0.96</v>
      </c>
      <c r="F53" s="155"/>
      <c r="G53" s="154">
        <f t="shared" si="5"/>
        <v>0.96</v>
      </c>
      <c r="H53" s="133" t="s">
        <v>168</v>
      </c>
      <c r="I53" s="134" t="s">
        <v>155</v>
      </c>
      <c r="J53" s="156" t="s">
        <v>130</v>
      </c>
      <c r="K53" s="31"/>
    </row>
    <row r="54" spans="1:11" ht="60.75" x14ac:dyDescent="0.3">
      <c r="A54" s="128">
        <v>43</v>
      </c>
      <c r="B54" s="157" t="s">
        <v>330</v>
      </c>
      <c r="C54" s="143" t="s">
        <v>177</v>
      </c>
      <c r="D54" s="143" t="s">
        <v>80</v>
      </c>
      <c r="E54" s="142">
        <v>2.1</v>
      </c>
      <c r="F54" s="158"/>
      <c r="G54" s="158">
        <v>2.1</v>
      </c>
      <c r="H54" s="141" t="s">
        <v>168</v>
      </c>
      <c r="I54" s="141" t="s">
        <v>144</v>
      </c>
      <c r="J54" s="159" t="s">
        <v>331</v>
      </c>
      <c r="K54" s="31"/>
    </row>
    <row r="55" spans="1:11" s="98" customFormat="1" ht="121.5" x14ac:dyDescent="0.3">
      <c r="A55" s="103">
        <v>44</v>
      </c>
      <c r="B55" s="125" t="s">
        <v>209</v>
      </c>
      <c r="C55" s="92" t="s">
        <v>42</v>
      </c>
      <c r="D55" s="92" t="s">
        <v>210</v>
      </c>
      <c r="E55" s="92">
        <v>2.5</v>
      </c>
      <c r="F55" s="92">
        <v>2.5</v>
      </c>
      <c r="G55" s="92">
        <v>2.5</v>
      </c>
      <c r="H55" s="92" t="s">
        <v>168</v>
      </c>
      <c r="I55" s="92" t="s">
        <v>43</v>
      </c>
      <c r="J55" s="125" t="s">
        <v>319</v>
      </c>
      <c r="K55" s="97"/>
    </row>
    <row r="56" spans="1:11" ht="60.75" x14ac:dyDescent="0.3">
      <c r="A56" s="128">
        <v>45</v>
      </c>
      <c r="B56" s="156" t="s">
        <v>211</v>
      </c>
      <c r="C56" s="130" t="s">
        <v>177</v>
      </c>
      <c r="D56" s="130" t="s">
        <v>212</v>
      </c>
      <c r="E56" s="130">
        <v>15.75</v>
      </c>
      <c r="F56" s="130">
        <v>6</v>
      </c>
      <c r="G56" s="130">
        <v>15.75</v>
      </c>
      <c r="H56" s="130" t="s">
        <v>168</v>
      </c>
      <c r="I56" s="130" t="s">
        <v>213</v>
      </c>
      <c r="J56" s="160" t="s">
        <v>328</v>
      </c>
      <c r="K56" s="31"/>
    </row>
    <row r="57" spans="1:11" ht="81" x14ac:dyDescent="0.3">
      <c r="A57" s="128">
        <v>46</v>
      </c>
      <c r="B57" s="156" t="s">
        <v>214</v>
      </c>
      <c r="C57" s="130" t="s">
        <v>160</v>
      </c>
      <c r="D57" s="130" t="s">
        <v>80</v>
      </c>
      <c r="E57" s="130">
        <v>1</v>
      </c>
      <c r="F57" s="130">
        <v>0.3</v>
      </c>
      <c r="G57" s="130">
        <v>0.3</v>
      </c>
      <c r="H57" s="130" t="s">
        <v>168</v>
      </c>
      <c r="I57" s="130" t="s">
        <v>215</v>
      </c>
      <c r="J57" s="160" t="s">
        <v>250</v>
      </c>
      <c r="K57" s="31"/>
    </row>
    <row r="58" spans="1:11" ht="81" x14ac:dyDescent="0.3">
      <c r="A58" s="128">
        <v>47</v>
      </c>
      <c r="B58" s="156" t="s">
        <v>216</v>
      </c>
      <c r="C58" s="130" t="s">
        <v>217</v>
      </c>
      <c r="D58" s="130" t="s">
        <v>80</v>
      </c>
      <c r="E58" s="130">
        <v>1</v>
      </c>
      <c r="F58" s="130">
        <v>0.3</v>
      </c>
      <c r="G58" s="130">
        <v>0.3</v>
      </c>
      <c r="H58" s="130" t="s">
        <v>168</v>
      </c>
      <c r="I58" s="130" t="s">
        <v>155</v>
      </c>
      <c r="J58" s="153" t="s">
        <v>248</v>
      </c>
      <c r="K58" s="31"/>
    </row>
    <row r="59" spans="1:11" ht="81" x14ac:dyDescent="0.3">
      <c r="A59" s="128">
        <v>48</v>
      </c>
      <c r="B59" s="156" t="s">
        <v>218</v>
      </c>
      <c r="C59" s="130" t="s">
        <v>217</v>
      </c>
      <c r="D59" s="130" t="s">
        <v>80</v>
      </c>
      <c r="E59" s="130">
        <v>1</v>
      </c>
      <c r="F59" s="130">
        <v>0.5</v>
      </c>
      <c r="G59" s="130">
        <v>0.5</v>
      </c>
      <c r="H59" s="130" t="s">
        <v>168</v>
      </c>
      <c r="I59" s="130" t="s">
        <v>219</v>
      </c>
      <c r="J59" s="160" t="s">
        <v>249</v>
      </c>
      <c r="K59" s="31"/>
    </row>
    <row r="60" spans="1:11" ht="101.25" x14ac:dyDescent="0.3">
      <c r="A60" s="128">
        <v>49</v>
      </c>
      <c r="B60" s="156" t="s">
        <v>332</v>
      </c>
      <c r="C60" s="128" t="s">
        <v>52</v>
      </c>
      <c r="D60" s="134" t="s">
        <v>172</v>
      </c>
      <c r="E60" s="161">
        <v>1.4</v>
      </c>
      <c r="F60" s="161"/>
      <c r="G60" s="161">
        <v>1.4</v>
      </c>
      <c r="H60" s="134" t="s">
        <v>168</v>
      </c>
      <c r="I60" s="134" t="s">
        <v>334</v>
      </c>
      <c r="J60" s="160" t="s">
        <v>333</v>
      </c>
      <c r="K60" s="31"/>
    </row>
    <row r="61" spans="1:11" s="5" customFormat="1" ht="20.25" x14ac:dyDescent="0.3">
      <c r="A61" s="82" t="s">
        <v>22</v>
      </c>
      <c r="B61" s="54" t="s">
        <v>20</v>
      </c>
      <c r="C61" s="54"/>
      <c r="D61" s="54"/>
      <c r="E61" s="65">
        <f>SUM(E62:E68)</f>
        <v>88.868049999999997</v>
      </c>
      <c r="F61" s="65">
        <f t="shared" ref="F61:G61" si="6">SUM(F62:F68)</f>
        <v>71.870800000000003</v>
      </c>
      <c r="G61" s="65">
        <f t="shared" si="6"/>
        <v>88.868049999999997</v>
      </c>
      <c r="H61" s="54"/>
      <c r="I61" s="54"/>
      <c r="J61" s="85"/>
      <c r="K61" s="54"/>
    </row>
    <row r="62" spans="1:11" s="5" customFormat="1" ht="101.25" x14ac:dyDescent="0.3">
      <c r="A62" s="128">
        <v>50</v>
      </c>
      <c r="B62" s="153" t="s">
        <v>361</v>
      </c>
      <c r="C62" s="130" t="s">
        <v>177</v>
      </c>
      <c r="D62" s="134" t="s">
        <v>362</v>
      </c>
      <c r="E62" s="150">
        <f>417580.5/10000</f>
        <v>41.758049999999997</v>
      </c>
      <c r="F62" s="162">
        <f>290708/10000</f>
        <v>29.070799999999998</v>
      </c>
      <c r="G62" s="145">
        <f>E62</f>
        <v>41.758049999999997</v>
      </c>
      <c r="H62" s="134" t="s">
        <v>168</v>
      </c>
      <c r="I62" s="130" t="s">
        <v>220</v>
      </c>
      <c r="J62" s="153" t="s">
        <v>221</v>
      </c>
      <c r="K62" s="31"/>
    </row>
    <row r="63" spans="1:11" ht="40.5" x14ac:dyDescent="0.3">
      <c r="A63" s="128">
        <v>51</v>
      </c>
      <c r="B63" s="135" t="s">
        <v>222</v>
      </c>
      <c r="C63" s="130" t="s">
        <v>223</v>
      </c>
      <c r="D63" s="130" t="s">
        <v>224</v>
      </c>
      <c r="E63" s="130">
        <v>10.5</v>
      </c>
      <c r="F63" s="130">
        <v>10.5</v>
      </c>
      <c r="G63" s="130">
        <v>10.5</v>
      </c>
      <c r="H63" s="134" t="s">
        <v>168</v>
      </c>
      <c r="I63" s="130" t="s">
        <v>161</v>
      </c>
      <c r="J63" s="153" t="s">
        <v>225</v>
      </c>
      <c r="K63" s="31"/>
    </row>
    <row r="64" spans="1:11" ht="40.5" x14ac:dyDescent="0.3">
      <c r="A64" s="128">
        <v>52</v>
      </c>
      <c r="B64" s="135" t="s">
        <v>226</v>
      </c>
      <c r="C64" s="130" t="s">
        <v>223</v>
      </c>
      <c r="D64" s="130" t="s">
        <v>227</v>
      </c>
      <c r="E64" s="130">
        <v>5.94</v>
      </c>
      <c r="F64" s="130">
        <v>5.7</v>
      </c>
      <c r="G64" s="130">
        <v>5.94</v>
      </c>
      <c r="H64" s="134" t="s">
        <v>168</v>
      </c>
      <c r="I64" s="130" t="s">
        <v>228</v>
      </c>
      <c r="J64" s="153" t="s">
        <v>229</v>
      </c>
      <c r="K64" s="31"/>
    </row>
    <row r="65" spans="1:11" ht="81" x14ac:dyDescent="0.3">
      <c r="A65" s="128">
        <v>53</v>
      </c>
      <c r="B65" s="153" t="s">
        <v>230</v>
      </c>
      <c r="C65" s="130" t="s">
        <v>231</v>
      </c>
      <c r="D65" s="130" t="s">
        <v>232</v>
      </c>
      <c r="E65" s="130">
        <v>20</v>
      </c>
      <c r="F65" s="130">
        <v>20</v>
      </c>
      <c r="G65" s="130">
        <v>20</v>
      </c>
      <c r="H65" s="134" t="s">
        <v>168</v>
      </c>
      <c r="I65" s="130" t="s">
        <v>233</v>
      </c>
      <c r="J65" s="153" t="s">
        <v>234</v>
      </c>
      <c r="K65" s="31"/>
    </row>
    <row r="66" spans="1:11" ht="40.5" x14ac:dyDescent="0.3">
      <c r="A66" s="128">
        <v>54</v>
      </c>
      <c r="B66" s="153" t="s">
        <v>235</v>
      </c>
      <c r="C66" s="130" t="s">
        <v>44</v>
      </c>
      <c r="D66" s="130" t="s">
        <v>236</v>
      </c>
      <c r="E66" s="130">
        <v>3</v>
      </c>
      <c r="F66" s="130"/>
      <c r="G66" s="130">
        <v>3</v>
      </c>
      <c r="H66" s="134" t="s">
        <v>168</v>
      </c>
      <c r="I66" s="130" t="s">
        <v>237</v>
      </c>
      <c r="J66" s="153" t="s">
        <v>238</v>
      </c>
      <c r="K66" s="31"/>
    </row>
    <row r="67" spans="1:11" ht="40.5" x14ac:dyDescent="0.3">
      <c r="A67" s="128">
        <v>55</v>
      </c>
      <c r="B67" s="153" t="s">
        <v>239</v>
      </c>
      <c r="C67" s="130" t="s">
        <v>240</v>
      </c>
      <c r="D67" s="130" t="s">
        <v>241</v>
      </c>
      <c r="E67" s="130">
        <v>7.37</v>
      </c>
      <c r="F67" s="130">
        <v>6.6</v>
      </c>
      <c r="G67" s="130">
        <v>7.37</v>
      </c>
      <c r="H67" s="134" t="s">
        <v>168</v>
      </c>
      <c r="I67" s="130" t="s">
        <v>242</v>
      </c>
      <c r="J67" s="153" t="s">
        <v>243</v>
      </c>
      <c r="K67" s="31"/>
    </row>
    <row r="68" spans="1:11" ht="81" x14ac:dyDescent="0.3">
      <c r="A68" s="128">
        <v>56</v>
      </c>
      <c r="B68" s="153" t="s">
        <v>244</v>
      </c>
      <c r="C68" s="130" t="s">
        <v>177</v>
      </c>
      <c r="D68" s="130" t="s">
        <v>245</v>
      </c>
      <c r="E68" s="130">
        <v>0.3</v>
      </c>
      <c r="F68" s="163"/>
      <c r="G68" s="130">
        <v>0.3</v>
      </c>
      <c r="H68" s="130" t="s">
        <v>168</v>
      </c>
      <c r="I68" s="130" t="s">
        <v>192</v>
      </c>
      <c r="J68" s="153" t="s">
        <v>246</v>
      </c>
      <c r="K68" s="31"/>
    </row>
    <row r="69" spans="1:11" s="13" customFormat="1" ht="20.25" x14ac:dyDescent="0.2">
      <c r="A69" s="79" t="s">
        <v>30</v>
      </c>
      <c r="B69" s="67" t="s">
        <v>33</v>
      </c>
      <c r="C69" s="67"/>
      <c r="D69" s="67"/>
      <c r="E69" s="68">
        <f>E70+E72+E80</f>
        <v>15.247530000000001</v>
      </c>
      <c r="F69" s="68">
        <f t="shared" ref="F69:G69" si="7">F70+F72+F80</f>
        <v>11.05</v>
      </c>
      <c r="G69" s="68">
        <f t="shared" si="7"/>
        <v>15.247530000000001</v>
      </c>
      <c r="H69" s="67"/>
      <c r="I69" s="67"/>
      <c r="J69" s="86"/>
      <c r="K69" s="67"/>
    </row>
    <row r="70" spans="1:11" s="5" customFormat="1" ht="20.25" x14ac:dyDescent="0.3">
      <c r="A70" s="82" t="s">
        <v>27</v>
      </c>
      <c r="B70" s="54" t="s">
        <v>24</v>
      </c>
      <c r="C70" s="54"/>
      <c r="D70" s="54"/>
      <c r="E70" s="69">
        <f>E71</f>
        <v>0.71</v>
      </c>
      <c r="F70" s="69">
        <f t="shared" ref="F70:G70" si="8">F71</f>
        <v>0.71</v>
      </c>
      <c r="G70" s="69">
        <f t="shared" si="8"/>
        <v>0.71</v>
      </c>
      <c r="H70" s="54"/>
      <c r="I70" s="54"/>
      <c r="J70" s="85"/>
      <c r="K70" s="54"/>
    </row>
    <row r="71" spans="1:11" s="98" customFormat="1" ht="60.75" x14ac:dyDescent="0.3">
      <c r="A71" s="103">
        <v>57</v>
      </c>
      <c r="B71" s="105" t="s">
        <v>159</v>
      </c>
      <c r="C71" s="106" t="s">
        <v>160</v>
      </c>
      <c r="D71" s="106" t="s">
        <v>80</v>
      </c>
      <c r="E71" s="103">
        <v>0.71</v>
      </c>
      <c r="F71" s="103">
        <v>0.71</v>
      </c>
      <c r="G71" s="103">
        <v>0.71</v>
      </c>
      <c r="H71" s="126" t="s">
        <v>168</v>
      </c>
      <c r="I71" s="105" t="s">
        <v>161</v>
      </c>
      <c r="J71" s="105" t="s">
        <v>162</v>
      </c>
      <c r="K71" s="127"/>
    </row>
    <row r="72" spans="1:11" s="5" customFormat="1" ht="20.25" x14ac:dyDescent="0.2">
      <c r="A72" s="82" t="s">
        <v>28</v>
      </c>
      <c r="B72" s="22" t="s">
        <v>25</v>
      </c>
      <c r="C72" s="22"/>
      <c r="D72" s="22"/>
      <c r="E72" s="73">
        <f>SUM(E73:E79)</f>
        <v>7.5375300000000003</v>
      </c>
      <c r="F72" s="73">
        <f t="shared" ref="F72:G72" si="9">SUM(F73:F79)</f>
        <v>3.8400000000000003</v>
      </c>
      <c r="G72" s="73">
        <f t="shared" si="9"/>
        <v>7.5375300000000003</v>
      </c>
      <c r="H72" s="22"/>
      <c r="I72" s="22"/>
      <c r="J72" s="84"/>
      <c r="K72" s="22"/>
    </row>
    <row r="73" spans="1:11" s="98" customFormat="1" ht="40.5" x14ac:dyDescent="0.3">
      <c r="A73" s="103">
        <v>58</v>
      </c>
      <c r="B73" s="96" t="s">
        <v>81</v>
      </c>
      <c r="C73" s="92" t="s">
        <v>79</v>
      </c>
      <c r="D73" s="92" t="s">
        <v>80</v>
      </c>
      <c r="E73" s="122">
        <v>0.14496000000000001</v>
      </c>
      <c r="F73" s="123"/>
      <c r="G73" s="93">
        <f t="shared" ref="G73:G79" si="10">+E73</f>
        <v>0.14496000000000001</v>
      </c>
      <c r="H73" s="110" t="s">
        <v>168</v>
      </c>
      <c r="I73" s="96" t="s">
        <v>145</v>
      </c>
      <c r="J73" s="96" t="s">
        <v>131</v>
      </c>
      <c r="K73" s="97"/>
    </row>
    <row r="74" spans="1:11" s="98" customFormat="1" ht="60.75" x14ac:dyDescent="0.3">
      <c r="A74" s="103">
        <v>59</v>
      </c>
      <c r="B74" s="96" t="s">
        <v>82</v>
      </c>
      <c r="C74" s="92" t="s">
        <v>79</v>
      </c>
      <c r="D74" s="92" t="s">
        <v>80</v>
      </c>
      <c r="E74" s="122">
        <v>0.51530500000000001</v>
      </c>
      <c r="F74" s="123"/>
      <c r="G74" s="93">
        <f t="shared" si="10"/>
        <v>0.51530500000000001</v>
      </c>
      <c r="H74" s="110" t="s">
        <v>168</v>
      </c>
      <c r="I74" s="96" t="s">
        <v>146</v>
      </c>
      <c r="J74" s="96" t="s">
        <v>132</v>
      </c>
      <c r="K74" s="97"/>
    </row>
    <row r="75" spans="1:11" s="98" customFormat="1" ht="60.75" x14ac:dyDescent="0.3">
      <c r="A75" s="103">
        <v>60</v>
      </c>
      <c r="B75" s="96" t="s">
        <v>83</v>
      </c>
      <c r="C75" s="92" t="s">
        <v>79</v>
      </c>
      <c r="D75" s="92" t="s">
        <v>80</v>
      </c>
      <c r="E75" s="122">
        <v>0.99429999999999996</v>
      </c>
      <c r="F75" s="123"/>
      <c r="G75" s="93">
        <f t="shared" si="10"/>
        <v>0.99429999999999996</v>
      </c>
      <c r="H75" s="110" t="s">
        <v>168</v>
      </c>
      <c r="I75" s="96" t="s">
        <v>146</v>
      </c>
      <c r="J75" s="96" t="s">
        <v>133</v>
      </c>
      <c r="K75" s="97"/>
    </row>
    <row r="76" spans="1:11" s="98" customFormat="1" ht="60.75" x14ac:dyDescent="0.3">
      <c r="A76" s="103">
        <v>61</v>
      </c>
      <c r="B76" s="96" t="s">
        <v>84</v>
      </c>
      <c r="C76" s="92" t="s">
        <v>79</v>
      </c>
      <c r="D76" s="92" t="s">
        <v>80</v>
      </c>
      <c r="E76" s="122">
        <v>1.0186999999999999</v>
      </c>
      <c r="F76" s="123"/>
      <c r="G76" s="93">
        <f t="shared" si="10"/>
        <v>1.0186999999999999</v>
      </c>
      <c r="H76" s="110" t="s">
        <v>168</v>
      </c>
      <c r="I76" s="96" t="s">
        <v>147</v>
      </c>
      <c r="J76" s="96" t="s">
        <v>134</v>
      </c>
      <c r="K76" s="97"/>
    </row>
    <row r="77" spans="1:11" s="98" customFormat="1" ht="40.5" x14ac:dyDescent="0.3">
      <c r="A77" s="103">
        <v>62</v>
      </c>
      <c r="B77" s="96" t="s">
        <v>85</v>
      </c>
      <c r="C77" s="92" t="s">
        <v>79</v>
      </c>
      <c r="D77" s="92" t="s">
        <v>80</v>
      </c>
      <c r="E77" s="93">
        <v>2.2400000000000002</v>
      </c>
      <c r="F77" s="94">
        <f>+E77</f>
        <v>2.2400000000000002</v>
      </c>
      <c r="G77" s="93">
        <f t="shared" si="10"/>
        <v>2.2400000000000002</v>
      </c>
      <c r="H77" s="110" t="s">
        <v>168</v>
      </c>
      <c r="I77" s="105" t="s">
        <v>101</v>
      </c>
      <c r="J77" s="96" t="s">
        <v>135</v>
      </c>
      <c r="K77" s="97"/>
    </row>
    <row r="78" spans="1:11" s="98" customFormat="1" ht="40.5" x14ac:dyDescent="0.3">
      <c r="A78" s="103">
        <v>63</v>
      </c>
      <c r="B78" s="96" t="s">
        <v>86</v>
      </c>
      <c r="C78" s="92" t="s">
        <v>79</v>
      </c>
      <c r="D78" s="92" t="s">
        <v>80</v>
      </c>
      <c r="E78" s="93">
        <v>1.6</v>
      </c>
      <c r="F78" s="94">
        <f>+E78</f>
        <v>1.6</v>
      </c>
      <c r="G78" s="93">
        <f t="shared" si="10"/>
        <v>1.6</v>
      </c>
      <c r="H78" s="110" t="s">
        <v>168</v>
      </c>
      <c r="I78" s="105" t="s">
        <v>101</v>
      </c>
      <c r="J78" s="96" t="s">
        <v>136</v>
      </c>
      <c r="K78" s="97"/>
    </row>
    <row r="79" spans="1:11" s="98" customFormat="1" ht="60.75" x14ac:dyDescent="0.3">
      <c r="A79" s="103">
        <v>64</v>
      </c>
      <c r="B79" s="96" t="s">
        <v>87</v>
      </c>
      <c r="C79" s="92" t="s">
        <v>79</v>
      </c>
      <c r="D79" s="92" t="s">
        <v>80</v>
      </c>
      <c r="E79" s="122">
        <v>1.024265</v>
      </c>
      <c r="F79" s="123"/>
      <c r="G79" s="93">
        <f t="shared" si="10"/>
        <v>1.024265</v>
      </c>
      <c r="H79" s="110" t="s">
        <v>168</v>
      </c>
      <c r="I79" s="105" t="s">
        <v>143</v>
      </c>
      <c r="J79" s="96" t="s">
        <v>163</v>
      </c>
      <c r="K79" s="97"/>
    </row>
    <row r="80" spans="1:11" s="8" customFormat="1" ht="20.25" x14ac:dyDescent="0.2">
      <c r="A80" s="79" t="s">
        <v>29</v>
      </c>
      <c r="B80" s="22" t="s">
        <v>26</v>
      </c>
      <c r="C80" s="22"/>
      <c r="D80" s="22"/>
      <c r="E80" s="22">
        <f>E81</f>
        <v>7</v>
      </c>
      <c r="F80" s="22">
        <f t="shared" ref="F80:G80" si="11">F81</f>
        <v>6.5</v>
      </c>
      <c r="G80" s="22">
        <f t="shared" si="11"/>
        <v>7</v>
      </c>
      <c r="H80" s="22"/>
      <c r="I80" s="22"/>
      <c r="J80" s="84"/>
      <c r="K80" s="22"/>
    </row>
    <row r="81" spans="1:18" ht="40.5" x14ac:dyDescent="0.2">
      <c r="A81" s="128">
        <v>65</v>
      </c>
      <c r="B81" s="164" t="s">
        <v>320</v>
      </c>
      <c r="C81" s="128" t="s">
        <v>223</v>
      </c>
      <c r="D81" s="130" t="s">
        <v>321</v>
      </c>
      <c r="E81" s="128">
        <v>7</v>
      </c>
      <c r="F81" s="128">
        <v>6.5</v>
      </c>
      <c r="G81" s="128">
        <v>7</v>
      </c>
      <c r="H81" s="164" t="s">
        <v>168</v>
      </c>
      <c r="I81" s="164" t="s">
        <v>197</v>
      </c>
      <c r="J81" s="165" t="s">
        <v>322</v>
      </c>
      <c r="K81" s="74"/>
    </row>
    <row r="82" spans="1:18" s="13" customFormat="1" ht="20.25" x14ac:dyDescent="0.3">
      <c r="A82" s="82" t="s">
        <v>31</v>
      </c>
      <c r="B82" s="20" t="s">
        <v>32</v>
      </c>
      <c r="C82" s="20"/>
      <c r="D82" s="20"/>
      <c r="E82" s="75">
        <f>SUM(E83:E83)</f>
        <v>0.1</v>
      </c>
      <c r="F82" s="75">
        <f>SUM(F83:F83)</f>
        <v>0</v>
      </c>
      <c r="G82" s="75">
        <f>SUM(G83:G83)</f>
        <v>0.1</v>
      </c>
      <c r="H82" s="20"/>
      <c r="I82" s="20"/>
      <c r="J82" s="19"/>
      <c r="K82" s="20"/>
    </row>
    <row r="83" spans="1:18" ht="40.5" x14ac:dyDescent="0.3">
      <c r="A83" s="82">
        <v>67</v>
      </c>
      <c r="B83" s="81" t="s">
        <v>339</v>
      </c>
      <c r="C83" s="82" t="s">
        <v>177</v>
      </c>
      <c r="D83" s="70" t="s">
        <v>340</v>
      </c>
      <c r="E83" s="82">
        <v>0.1</v>
      </c>
      <c r="F83" s="80"/>
      <c r="G83" s="82">
        <v>0.1</v>
      </c>
      <c r="H83" s="70" t="s">
        <v>168</v>
      </c>
      <c r="I83" s="70" t="s">
        <v>341</v>
      </c>
      <c r="J83" s="81" t="s">
        <v>379</v>
      </c>
      <c r="K83" s="76"/>
    </row>
    <row r="84" spans="1:18" s="12" customFormat="1" ht="20.25" x14ac:dyDescent="0.2">
      <c r="A84" s="82" t="s">
        <v>23</v>
      </c>
      <c r="B84" s="67" t="s">
        <v>34</v>
      </c>
      <c r="C84" s="67"/>
      <c r="D84" s="67"/>
      <c r="E84" s="77">
        <f>E85+E141</f>
        <v>120.17150000000001</v>
      </c>
      <c r="F84" s="77">
        <f>F85+F141</f>
        <v>68.360000000000014</v>
      </c>
      <c r="G84" s="77">
        <f>G85+G141</f>
        <v>119.47150000000001</v>
      </c>
      <c r="H84" s="67"/>
      <c r="I84" s="67"/>
      <c r="J84" s="86"/>
      <c r="K84" s="67"/>
    </row>
    <row r="85" spans="1:18" ht="20.25" x14ac:dyDescent="0.2">
      <c r="A85" s="82" t="s">
        <v>15</v>
      </c>
      <c r="B85" s="22" t="s">
        <v>35</v>
      </c>
      <c r="C85" s="22"/>
      <c r="D85" s="22"/>
      <c r="E85" s="73">
        <f>SUM(E86:E140)</f>
        <v>119.47150000000001</v>
      </c>
      <c r="F85" s="73">
        <f>SUM(F86:F140)</f>
        <v>68.360000000000014</v>
      </c>
      <c r="G85" s="73">
        <f>SUM(G86:G140)</f>
        <v>119.47150000000001</v>
      </c>
      <c r="H85" s="22"/>
      <c r="I85" s="22"/>
      <c r="J85" s="84"/>
      <c r="K85" s="22"/>
    </row>
    <row r="86" spans="1:18" ht="40.5" x14ac:dyDescent="0.3">
      <c r="A86" s="128">
        <v>68</v>
      </c>
      <c r="B86" s="166" t="s">
        <v>88</v>
      </c>
      <c r="C86" s="130" t="s">
        <v>79</v>
      </c>
      <c r="D86" s="130" t="s">
        <v>80</v>
      </c>
      <c r="E86" s="154">
        <v>6.1400000000000003E-2</v>
      </c>
      <c r="F86" s="155"/>
      <c r="G86" s="154">
        <f t="shared" ref="G86:G96" si="12">+E86</f>
        <v>6.1400000000000003E-2</v>
      </c>
      <c r="H86" s="134" t="s">
        <v>168</v>
      </c>
      <c r="I86" s="134" t="s">
        <v>139</v>
      </c>
      <c r="J86" s="165" t="s">
        <v>127</v>
      </c>
      <c r="K86" s="31"/>
    </row>
    <row r="87" spans="1:18" ht="40.5" x14ac:dyDescent="0.3">
      <c r="A87" s="128">
        <v>69</v>
      </c>
      <c r="B87" s="166" t="s">
        <v>89</v>
      </c>
      <c r="C87" s="130" t="s">
        <v>79</v>
      </c>
      <c r="D87" s="130" t="s">
        <v>80</v>
      </c>
      <c r="E87" s="154">
        <v>0.57350000000000001</v>
      </c>
      <c r="F87" s="155"/>
      <c r="G87" s="154">
        <f t="shared" si="12"/>
        <v>0.57350000000000001</v>
      </c>
      <c r="H87" s="134" t="s">
        <v>168</v>
      </c>
      <c r="I87" s="134" t="s">
        <v>140</v>
      </c>
      <c r="J87" s="165" t="s">
        <v>127</v>
      </c>
      <c r="K87" s="31"/>
    </row>
    <row r="88" spans="1:18" ht="40.5" x14ac:dyDescent="0.3">
      <c r="A88" s="128">
        <v>70</v>
      </c>
      <c r="B88" s="166" t="s">
        <v>90</v>
      </c>
      <c r="C88" s="130" t="s">
        <v>79</v>
      </c>
      <c r="D88" s="130" t="s">
        <v>80</v>
      </c>
      <c r="E88" s="154">
        <v>0.30659999999999998</v>
      </c>
      <c r="F88" s="155"/>
      <c r="G88" s="154">
        <f t="shared" si="12"/>
        <v>0.30659999999999998</v>
      </c>
      <c r="H88" s="134" t="s">
        <v>168</v>
      </c>
      <c r="I88" s="134" t="s">
        <v>140</v>
      </c>
      <c r="J88" s="165" t="s">
        <v>127</v>
      </c>
      <c r="K88" s="31"/>
    </row>
    <row r="89" spans="1:18" s="98" customFormat="1" ht="40.5" x14ac:dyDescent="0.3">
      <c r="A89" s="90">
        <v>71</v>
      </c>
      <c r="B89" s="91" t="s">
        <v>91</v>
      </c>
      <c r="C89" s="92" t="s">
        <v>79</v>
      </c>
      <c r="D89" s="92" t="s">
        <v>80</v>
      </c>
      <c r="E89" s="93">
        <v>1.39</v>
      </c>
      <c r="F89" s="94">
        <f>+E89</f>
        <v>1.39</v>
      </c>
      <c r="G89" s="93">
        <f t="shared" si="12"/>
        <v>1.39</v>
      </c>
      <c r="H89" s="95" t="s">
        <v>168</v>
      </c>
      <c r="I89" s="95" t="s">
        <v>141</v>
      </c>
      <c r="J89" s="96" t="s">
        <v>137</v>
      </c>
      <c r="K89" s="97"/>
    </row>
    <row r="90" spans="1:18" s="98" customFormat="1" ht="20.25" x14ac:dyDescent="0.3">
      <c r="A90" s="90">
        <v>72</v>
      </c>
      <c r="B90" s="91" t="s">
        <v>92</v>
      </c>
      <c r="C90" s="92" t="s">
        <v>79</v>
      </c>
      <c r="D90" s="92" t="s">
        <v>80</v>
      </c>
      <c r="E90" s="93">
        <v>0.2</v>
      </c>
      <c r="F90" s="94"/>
      <c r="G90" s="93">
        <f t="shared" si="12"/>
        <v>0.2</v>
      </c>
      <c r="H90" s="95" t="s">
        <v>168</v>
      </c>
      <c r="I90" s="95" t="s">
        <v>142</v>
      </c>
      <c r="J90" s="99" t="s">
        <v>359</v>
      </c>
      <c r="K90" s="97"/>
    </row>
    <row r="91" spans="1:18" s="98" customFormat="1" ht="40.5" x14ac:dyDescent="0.3">
      <c r="A91" s="90">
        <v>73</v>
      </c>
      <c r="B91" s="91" t="s">
        <v>93</v>
      </c>
      <c r="C91" s="92" t="s">
        <v>79</v>
      </c>
      <c r="D91" s="92" t="s">
        <v>80</v>
      </c>
      <c r="E91" s="93">
        <v>0.2</v>
      </c>
      <c r="F91" s="94"/>
      <c r="G91" s="93">
        <f t="shared" si="12"/>
        <v>0.2</v>
      </c>
      <c r="H91" s="95" t="s">
        <v>168</v>
      </c>
      <c r="I91" s="95" t="s">
        <v>143</v>
      </c>
      <c r="J91" s="99" t="s">
        <v>358</v>
      </c>
      <c r="K91" s="97"/>
    </row>
    <row r="92" spans="1:18" s="98" customFormat="1" ht="40.5" x14ac:dyDescent="0.3">
      <c r="A92" s="90">
        <v>74</v>
      </c>
      <c r="B92" s="100" t="s">
        <v>347</v>
      </c>
      <c r="C92" s="92" t="s">
        <v>79</v>
      </c>
      <c r="D92" s="92" t="s">
        <v>80</v>
      </c>
      <c r="E92" s="93">
        <v>5</v>
      </c>
      <c r="F92" s="94">
        <f>+E92</f>
        <v>5</v>
      </c>
      <c r="G92" s="93">
        <f t="shared" si="12"/>
        <v>5</v>
      </c>
      <c r="H92" s="95" t="s">
        <v>168</v>
      </c>
      <c r="I92" s="95" t="s">
        <v>348</v>
      </c>
      <c r="J92" s="99" t="s">
        <v>138</v>
      </c>
      <c r="K92" s="97"/>
    </row>
    <row r="93" spans="1:18" s="98" customFormat="1" ht="40.5" x14ac:dyDescent="0.3">
      <c r="A93" s="90">
        <v>75</v>
      </c>
      <c r="B93" s="100" t="s">
        <v>94</v>
      </c>
      <c r="C93" s="92" t="s">
        <v>79</v>
      </c>
      <c r="D93" s="92" t="s">
        <v>80</v>
      </c>
      <c r="E93" s="93">
        <v>3.3</v>
      </c>
      <c r="F93" s="94">
        <f>+E93</f>
        <v>3.3</v>
      </c>
      <c r="G93" s="93">
        <f t="shared" si="12"/>
        <v>3.3</v>
      </c>
      <c r="H93" s="95" t="s">
        <v>168</v>
      </c>
      <c r="I93" s="95" t="s">
        <v>144</v>
      </c>
      <c r="J93" s="99" t="s">
        <v>138</v>
      </c>
      <c r="K93" s="97"/>
    </row>
    <row r="94" spans="1:18" s="98" customFormat="1" ht="40.5" x14ac:dyDescent="0.3">
      <c r="A94" s="90">
        <v>76</v>
      </c>
      <c r="B94" s="100" t="s">
        <v>95</v>
      </c>
      <c r="C94" s="92" t="s">
        <v>79</v>
      </c>
      <c r="D94" s="92" t="s">
        <v>80</v>
      </c>
      <c r="E94" s="93">
        <v>11.7</v>
      </c>
      <c r="F94" s="94">
        <v>9.3000000000000007</v>
      </c>
      <c r="G94" s="93">
        <f t="shared" si="12"/>
        <v>11.7</v>
      </c>
      <c r="H94" s="95" t="s">
        <v>168</v>
      </c>
      <c r="I94" s="95" t="s">
        <v>144</v>
      </c>
      <c r="J94" s="99" t="s">
        <v>138</v>
      </c>
      <c r="K94" s="97"/>
    </row>
    <row r="95" spans="1:18" s="98" customFormat="1" ht="40.5" x14ac:dyDescent="0.3">
      <c r="A95" s="90">
        <v>77</v>
      </c>
      <c r="B95" s="100" t="s">
        <v>164</v>
      </c>
      <c r="C95" s="92" t="s">
        <v>79</v>
      </c>
      <c r="D95" s="92" t="s">
        <v>80</v>
      </c>
      <c r="E95" s="93">
        <v>9.6</v>
      </c>
      <c r="F95" s="94">
        <f>8.82-1.2</f>
        <v>7.62</v>
      </c>
      <c r="G95" s="93">
        <f t="shared" si="12"/>
        <v>9.6</v>
      </c>
      <c r="H95" s="95" t="s">
        <v>168</v>
      </c>
      <c r="I95" s="95" t="s">
        <v>144</v>
      </c>
      <c r="J95" s="99" t="s">
        <v>138</v>
      </c>
      <c r="K95" s="97"/>
    </row>
    <row r="96" spans="1:18" s="102" customFormat="1" ht="40.5" x14ac:dyDescent="0.3">
      <c r="A96" s="90">
        <v>78</v>
      </c>
      <c r="B96" s="100" t="s">
        <v>165</v>
      </c>
      <c r="C96" s="92" t="s">
        <v>79</v>
      </c>
      <c r="D96" s="92" t="s">
        <v>80</v>
      </c>
      <c r="E96" s="93">
        <v>9.67</v>
      </c>
      <c r="F96" s="94">
        <f>8.82-1.2</f>
        <v>7.62</v>
      </c>
      <c r="G96" s="93">
        <f t="shared" si="12"/>
        <v>9.67</v>
      </c>
      <c r="H96" s="95" t="s">
        <v>168</v>
      </c>
      <c r="I96" s="95" t="s">
        <v>144</v>
      </c>
      <c r="J96" s="99" t="s">
        <v>138</v>
      </c>
      <c r="K96" s="97"/>
      <c r="L96" s="101"/>
      <c r="R96" s="98"/>
    </row>
    <row r="97" spans="1:18" s="102" customFormat="1" ht="60.75" x14ac:dyDescent="0.3">
      <c r="A97" s="90">
        <v>79</v>
      </c>
      <c r="B97" s="100" t="s">
        <v>166</v>
      </c>
      <c r="C97" s="92" t="s">
        <v>79</v>
      </c>
      <c r="D97" s="92" t="s">
        <v>80</v>
      </c>
      <c r="E97" s="93">
        <v>8</v>
      </c>
      <c r="F97" s="94">
        <v>8</v>
      </c>
      <c r="G97" s="93">
        <v>8</v>
      </c>
      <c r="H97" s="95" t="s">
        <v>168</v>
      </c>
      <c r="I97" s="95" t="s">
        <v>43</v>
      </c>
      <c r="J97" s="99" t="s">
        <v>169</v>
      </c>
      <c r="K97" s="97"/>
      <c r="L97" s="101"/>
      <c r="R97" s="98"/>
    </row>
    <row r="98" spans="1:18" s="7" customFormat="1" ht="121.5" x14ac:dyDescent="0.3">
      <c r="A98" s="128">
        <v>80</v>
      </c>
      <c r="B98" s="157" t="s">
        <v>167</v>
      </c>
      <c r="C98" s="130" t="s">
        <v>79</v>
      </c>
      <c r="D98" s="130" t="s">
        <v>80</v>
      </c>
      <c r="E98" s="154">
        <v>0.03</v>
      </c>
      <c r="F98" s="155"/>
      <c r="G98" s="154">
        <f t="shared" ref="G98" si="13">+E98</f>
        <v>0.03</v>
      </c>
      <c r="H98" s="134" t="s">
        <v>168</v>
      </c>
      <c r="I98" s="134" t="s">
        <v>154</v>
      </c>
      <c r="J98" s="156" t="s">
        <v>170</v>
      </c>
      <c r="K98" s="31"/>
      <c r="L98" s="11"/>
      <c r="R98" s="6"/>
    </row>
    <row r="99" spans="1:18" s="9" customFormat="1" ht="40.5" x14ac:dyDescent="0.3">
      <c r="A99" s="128">
        <v>81</v>
      </c>
      <c r="B99" s="156" t="s">
        <v>251</v>
      </c>
      <c r="C99" s="134" t="s">
        <v>217</v>
      </c>
      <c r="D99" s="130" t="s">
        <v>80</v>
      </c>
      <c r="E99" s="167">
        <v>0.1</v>
      </c>
      <c r="F99" s="134"/>
      <c r="G99" s="154">
        <f>E99</f>
        <v>0.1</v>
      </c>
      <c r="H99" s="134" t="s">
        <v>168</v>
      </c>
      <c r="I99" s="134" t="s">
        <v>139</v>
      </c>
      <c r="J99" s="135" t="s">
        <v>252</v>
      </c>
      <c r="K99" s="31"/>
      <c r="R99" s="6"/>
    </row>
    <row r="100" spans="1:18" s="9" customFormat="1" ht="60.75" x14ac:dyDescent="0.3">
      <c r="A100" s="128">
        <v>82</v>
      </c>
      <c r="B100" s="156" t="s">
        <v>253</v>
      </c>
      <c r="C100" s="134" t="s">
        <v>217</v>
      </c>
      <c r="D100" s="130" t="s">
        <v>80</v>
      </c>
      <c r="E100" s="150">
        <v>0.08</v>
      </c>
      <c r="F100" s="134"/>
      <c r="G100" s="154">
        <f t="shared" ref="G100:G126" si="14">E100</f>
        <v>0.08</v>
      </c>
      <c r="H100" s="134" t="s">
        <v>168</v>
      </c>
      <c r="I100" s="134" t="s">
        <v>254</v>
      </c>
      <c r="J100" s="135" t="s">
        <v>255</v>
      </c>
      <c r="K100" s="31"/>
      <c r="R100" s="6"/>
    </row>
    <row r="101" spans="1:18" s="9" customFormat="1" ht="60.75" x14ac:dyDescent="0.3">
      <c r="A101" s="128">
        <v>83</v>
      </c>
      <c r="B101" s="156" t="s">
        <v>256</v>
      </c>
      <c r="C101" s="134" t="s">
        <v>217</v>
      </c>
      <c r="D101" s="130" t="s">
        <v>80</v>
      </c>
      <c r="E101" s="167">
        <v>0.15</v>
      </c>
      <c r="F101" s="134"/>
      <c r="G101" s="154">
        <f t="shared" si="14"/>
        <v>0.15</v>
      </c>
      <c r="H101" s="134" t="s">
        <v>168</v>
      </c>
      <c r="I101" s="134" t="s">
        <v>257</v>
      </c>
      <c r="J101" s="135" t="s">
        <v>258</v>
      </c>
      <c r="K101" s="31"/>
      <c r="R101" s="6"/>
    </row>
    <row r="102" spans="1:18" s="9" customFormat="1" ht="40.5" x14ac:dyDescent="0.3">
      <c r="A102" s="128">
        <v>84</v>
      </c>
      <c r="B102" s="156" t="s">
        <v>259</v>
      </c>
      <c r="C102" s="134" t="s">
        <v>217</v>
      </c>
      <c r="D102" s="130" t="s">
        <v>80</v>
      </c>
      <c r="E102" s="167">
        <v>0.4</v>
      </c>
      <c r="F102" s="150"/>
      <c r="G102" s="154">
        <f t="shared" si="14"/>
        <v>0.4</v>
      </c>
      <c r="H102" s="134" t="s">
        <v>168</v>
      </c>
      <c r="I102" s="134" t="s">
        <v>185</v>
      </c>
      <c r="J102" s="135" t="s">
        <v>260</v>
      </c>
      <c r="K102" s="31"/>
      <c r="R102" s="6"/>
    </row>
    <row r="103" spans="1:18" s="9" customFormat="1" ht="60.75" x14ac:dyDescent="0.3">
      <c r="A103" s="128">
        <v>85</v>
      </c>
      <c r="B103" s="156" t="s">
        <v>261</v>
      </c>
      <c r="C103" s="134" t="s">
        <v>217</v>
      </c>
      <c r="D103" s="130" t="s">
        <v>80</v>
      </c>
      <c r="E103" s="134">
        <v>0.1</v>
      </c>
      <c r="F103" s="134"/>
      <c r="G103" s="154">
        <f t="shared" si="14"/>
        <v>0.1</v>
      </c>
      <c r="H103" s="134" t="s">
        <v>168</v>
      </c>
      <c r="I103" s="134" t="s">
        <v>262</v>
      </c>
      <c r="J103" s="135" t="s">
        <v>263</v>
      </c>
      <c r="K103" s="31"/>
      <c r="R103" s="6"/>
    </row>
    <row r="104" spans="1:18" s="9" customFormat="1" ht="40.5" x14ac:dyDescent="0.3">
      <c r="A104" s="128">
        <v>86</v>
      </c>
      <c r="B104" s="156" t="s">
        <v>264</v>
      </c>
      <c r="C104" s="134" t="s">
        <v>217</v>
      </c>
      <c r="D104" s="130" t="s">
        <v>80</v>
      </c>
      <c r="E104" s="134">
        <v>0.1</v>
      </c>
      <c r="F104" s="134"/>
      <c r="G104" s="154">
        <f t="shared" si="14"/>
        <v>0.1</v>
      </c>
      <c r="H104" s="134" t="s">
        <v>168</v>
      </c>
      <c r="I104" s="134" t="s">
        <v>146</v>
      </c>
      <c r="J104" s="135" t="s">
        <v>265</v>
      </c>
      <c r="K104" s="31"/>
      <c r="R104" s="6"/>
    </row>
    <row r="105" spans="1:18" s="9" customFormat="1" ht="40.5" x14ac:dyDescent="0.3">
      <c r="A105" s="128">
        <v>87</v>
      </c>
      <c r="B105" s="156" t="s">
        <v>266</v>
      </c>
      <c r="C105" s="134" t="s">
        <v>217</v>
      </c>
      <c r="D105" s="130" t="s">
        <v>80</v>
      </c>
      <c r="E105" s="134">
        <v>0.11</v>
      </c>
      <c r="F105" s="134"/>
      <c r="G105" s="154">
        <f t="shared" si="14"/>
        <v>0.11</v>
      </c>
      <c r="H105" s="134" t="s">
        <v>168</v>
      </c>
      <c r="I105" s="134" t="s">
        <v>146</v>
      </c>
      <c r="J105" s="135" t="s">
        <v>267</v>
      </c>
      <c r="K105" s="31"/>
      <c r="R105" s="6"/>
    </row>
    <row r="106" spans="1:18" s="9" customFormat="1" ht="40.5" x14ac:dyDescent="0.3">
      <c r="A106" s="128">
        <v>88</v>
      </c>
      <c r="B106" s="156" t="s">
        <v>268</v>
      </c>
      <c r="C106" s="134" t="s">
        <v>217</v>
      </c>
      <c r="D106" s="130" t="s">
        <v>80</v>
      </c>
      <c r="E106" s="134">
        <v>0.19</v>
      </c>
      <c r="F106" s="134"/>
      <c r="G106" s="154">
        <f t="shared" si="14"/>
        <v>0.19</v>
      </c>
      <c r="H106" s="134" t="s">
        <v>168</v>
      </c>
      <c r="I106" s="134" t="s">
        <v>269</v>
      </c>
      <c r="J106" s="135" t="s">
        <v>270</v>
      </c>
      <c r="K106" s="31"/>
      <c r="R106" s="6"/>
    </row>
    <row r="107" spans="1:18" s="9" customFormat="1" ht="60.75" x14ac:dyDescent="0.3">
      <c r="A107" s="128">
        <v>89</v>
      </c>
      <c r="B107" s="156" t="s">
        <v>271</v>
      </c>
      <c r="C107" s="134" t="s">
        <v>217</v>
      </c>
      <c r="D107" s="130" t="s">
        <v>80</v>
      </c>
      <c r="E107" s="134">
        <v>0.15</v>
      </c>
      <c r="F107" s="134"/>
      <c r="G107" s="154">
        <f t="shared" si="14"/>
        <v>0.15</v>
      </c>
      <c r="H107" s="134" t="s">
        <v>168</v>
      </c>
      <c r="I107" s="134" t="s">
        <v>269</v>
      </c>
      <c r="J107" s="135" t="s">
        <v>272</v>
      </c>
      <c r="K107" s="31"/>
      <c r="R107" s="6"/>
    </row>
    <row r="108" spans="1:18" s="9" customFormat="1" ht="40.5" x14ac:dyDescent="0.3">
      <c r="A108" s="128">
        <v>90</v>
      </c>
      <c r="B108" s="156" t="s">
        <v>273</v>
      </c>
      <c r="C108" s="134" t="s">
        <v>217</v>
      </c>
      <c r="D108" s="130" t="s">
        <v>80</v>
      </c>
      <c r="E108" s="134">
        <v>0.21</v>
      </c>
      <c r="F108" s="134"/>
      <c r="G108" s="154">
        <f t="shared" si="14"/>
        <v>0.21</v>
      </c>
      <c r="H108" s="134" t="s">
        <v>168</v>
      </c>
      <c r="I108" s="134" t="s">
        <v>151</v>
      </c>
      <c r="J108" s="135" t="s">
        <v>274</v>
      </c>
      <c r="K108" s="31"/>
      <c r="R108" s="6"/>
    </row>
    <row r="109" spans="1:18" s="9" customFormat="1" ht="60.75" x14ac:dyDescent="0.3">
      <c r="A109" s="128">
        <v>91</v>
      </c>
      <c r="B109" s="156" t="s">
        <v>275</v>
      </c>
      <c r="C109" s="134" t="s">
        <v>217</v>
      </c>
      <c r="D109" s="130" t="s">
        <v>80</v>
      </c>
      <c r="E109" s="134">
        <v>0.2</v>
      </c>
      <c r="F109" s="134"/>
      <c r="G109" s="154">
        <f t="shared" si="14"/>
        <v>0.2</v>
      </c>
      <c r="H109" s="134" t="s">
        <v>168</v>
      </c>
      <c r="I109" s="134" t="s">
        <v>145</v>
      </c>
      <c r="J109" s="135" t="s">
        <v>276</v>
      </c>
      <c r="K109" s="31"/>
      <c r="R109" s="6"/>
    </row>
    <row r="110" spans="1:18" s="9" customFormat="1" ht="60.75" x14ac:dyDescent="0.3">
      <c r="A110" s="128">
        <v>92</v>
      </c>
      <c r="B110" s="156" t="s">
        <v>277</v>
      </c>
      <c r="C110" s="134" t="s">
        <v>217</v>
      </c>
      <c r="D110" s="130" t="s">
        <v>80</v>
      </c>
      <c r="E110" s="134">
        <v>0.26</v>
      </c>
      <c r="F110" s="134"/>
      <c r="G110" s="154">
        <f t="shared" si="14"/>
        <v>0.26</v>
      </c>
      <c r="H110" s="134" t="s">
        <v>168</v>
      </c>
      <c r="I110" s="134" t="s">
        <v>278</v>
      </c>
      <c r="J110" s="135" t="s">
        <v>279</v>
      </c>
      <c r="K110" s="31"/>
      <c r="R110" s="6"/>
    </row>
    <row r="111" spans="1:18" s="9" customFormat="1" ht="40.5" x14ac:dyDescent="0.3">
      <c r="A111" s="128">
        <v>93</v>
      </c>
      <c r="B111" s="156" t="s">
        <v>280</v>
      </c>
      <c r="C111" s="134" t="s">
        <v>217</v>
      </c>
      <c r="D111" s="130" t="s">
        <v>80</v>
      </c>
      <c r="E111" s="134">
        <v>0.12</v>
      </c>
      <c r="F111" s="134"/>
      <c r="G111" s="154">
        <f t="shared" si="14"/>
        <v>0.12</v>
      </c>
      <c r="H111" s="134" t="s">
        <v>168</v>
      </c>
      <c r="I111" s="134" t="s">
        <v>142</v>
      </c>
      <c r="J111" s="135" t="s">
        <v>281</v>
      </c>
      <c r="K111" s="31"/>
      <c r="R111" s="6"/>
    </row>
    <row r="112" spans="1:18" s="9" customFormat="1" ht="40.5" x14ac:dyDescent="0.3">
      <c r="A112" s="128">
        <v>94</v>
      </c>
      <c r="B112" s="156" t="s">
        <v>282</v>
      </c>
      <c r="C112" s="134" t="s">
        <v>217</v>
      </c>
      <c r="D112" s="130" t="s">
        <v>80</v>
      </c>
      <c r="E112" s="134">
        <v>0.4</v>
      </c>
      <c r="F112" s="134">
        <v>0.1</v>
      </c>
      <c r="G112" s="154">
        <f t="shared" si="14"/>
        <v>0.4</v>
      </c>
      <c r="H112" s="134" t="s">
        <v>168</v>
      </c>
      <c r="I112" s="134" t="s">
        <v>104</v>
      </c>
      <c r="J112" s="135" t="s">
        <v>283</v>
      </c>
      <c r="K112" s="31"/>
      <c r="R112" s="6"/>
    </row>
    <row r="113" spans="1:18" s="9" customFormat="1" ht="40.5" x14ac:dyDescent="0.3">
      <c r="A113" s="128">
        <v>95</v>
      </c>
      <c r="B113" s="156" t="s">
        <v>284</v>
      </c>
      <c r="C113" s="134" t="s">
        <v>217</v>
      </c>
      <c r="D113" s="130" t="s">
        <v>80</v>
      </c>
      <c r="E113" s="134">
        <v>0.1</v>
      </c>
      <c r="F113" s="134"/>
      <c r="G113" s="154">
        <f t="shared" si="14"/>
        <v>0.1</v>
      </c>
      <c r="H113" s="134" t="s">
        <v>168</v>
      </c>
      <c r="I113" s="134" t="s">
        <v>140</v>
      </c>
      <c r="J113" s="135" t="s">
        <v>285</v>
      </c>
      <c r="K113" s="31"/>
      <c r="R113" s="6"/>
    </row>
    <row r="114" spans="1:18" s="9" customFormat="1" ht="60.75" x14ac:dyDescent="0.3">
      <c r="A114" s="128">
        <v>96</v>
      </c>
      <c r="B114" s="156" t="s">
        <v>286</v>
      </c>
      <c r="C114" s="134" t="s">
        <v>217</v>
      </c>
      <c r="D114" s="130" t="s">
        <v>80</v>
      </c>
      <c r="E114" s="134">
        <v>0.23</v>
      </c>
      <c r="F114" s="134"/>
      <c r="G114" s="154">
        <f t="shared" si="14"/>
        <v>0.23</v>
      </c>
      <c r="H114" s="134" t="s">
        <v>168</v>
      </c>
      <c r="I114" s="134" t="s">
        <v>287</v>
      </c>
      <c r="J114" s="135" t="s">
        <v>288</v>
      </c>
      <c r="K114" s="31"/>
      <c r="R114" s="6"/>
    </row>
    <row r="115" spans="1:18" s="9" customFormat="1" ht="60.75" x14ac:dyDescent="0.3">
      <c r="A115" s="128">
        <v>97</v>
      </c>
      <c r="B115" s="156" t="s">
        <v>289</v>
      </c>
      <c r="C115" s="134" t="s">
        <v>217</v>
      </c>
      <c r="D115" s="130" t="s">
        <v>80</v>
      </c>
      <c r="E115" s="134">
        <v>0.15</v>
      </c>
      <c r="F115" s="134"/>
      <c r="G115" s="154">
        <f t="shared" si="14"/>
        <v>0.15</v>
      </c>
      <c r="H115" s="134" t="s">
        <v>168</v>
      </c>
      <c r="I115" s="134" t="s">
        <v>290</v>
      </c>
      <c r="J115" s="135" t="s">
        <v>291</v>
      </c>
      <c r="K115" s="31"/>
      <c r="R115" s="6"/>
    </row>
    <row r="116" spans="1:18" s="9" customFormat="1" ht="60.75" x14ac:dyDescent="0.3">
      <c r="A116" s="128">
        <v>98</v>
      </c>
      <c r="B116" s="156" t="s">
        <v>292</v>
      </c>
      <c r="C116" s="134" t="s">
        <v>217</v>
      </c>
      <c r="D116" s="130" t="s">
        <v>80</v>
      </c>
      <c r="E116" s="134">
        <v>7.0000000000000007E-2</v>
      </c>
      <c r="F116" s="134"/>
      <c r="G116" s="154">
        <f t="shared" si="14"/>
        <v>7.0000000000000007E-2</v>
      </c>
      <c r="H116" s="134" t="s">
        <v>168</v>
      </c>
      <c r="I116" s="134" t="s">
        <v>145</v>
      </c>
      <c r="J116" s="135" t="s">
        <v>293</v>
      </c>
      <c r="K116" s="31"/>
      <c r="R116" s="6"/>
    </row>
    <row r="117" spans="1:18" s="9" customFormat="1" ht="40.5" x14ac:dyDescent="0.3">
      <c r="A117" s="128">
        <v>99</v>
      </c>
      <c r="B117" s="156" t="s">
        <v>294</v>
      </c>
      <c r="C117" s="134" t="s">
        <v>160</v>
      </c>
      <c r="D117" s="130" t="s">
        <v>80</v>
      </c>
      <c r="E117" s="134">
        <v>0.6</v>
      </c>
      <c r="F117" s="134"/>
      <c r="G117" s="154">
        <f t="shared" si="14"/>
        <v>0.6</v>
      </c>
      <c r="H117" s="134" t="s">
        <v>168</v>
      </c>
      <c r="I117" s="134" t="s">
        <v>257</v>
      </c>
      <c r="J117" s="135" t="s">
        <v>295</v>
      </c>
      <c r="K117" s="31"/>
      <c r="R117" s="6"/>
    </row>
    <row r="118" spans="1:18" s="9" customFormat="1" ht="40.5" x14ac:dyDescent="0.3">
      <c r="A118" s="128">
        <v>100</v>
      </c>
      <c r="B118" s="156" t="s">
        <v>296</v>
      </c>
      <c r="C118" s="134" t="s">
        <v>160</v>
      </c>
      <c r="D118" s="130" t="s">
        <v>80</v>
      </c>
      <c r="E118" s="134">
        <v>1.1000000000000001</v>
      </c>
      <c r="F118" s="134">
        <v>0.2</v>
      </c>
      <c r="G118" s="154">
        <f t="shared" si="14"/>
        <v>1.1000000000000001</v>
      </c>
      <c r="H118" s="134" t="s">
        <v>168</v>
      </c>
      <c r="I118" s="134" t="s">
        <v>43</v>
      </c>
      <c r="J118" s="135" t="s">
        <v>297</v>
      </c>
      <c r="K118" s="31"/>
      <c r="R118" s="6"/>
    </row>
    <row r="119" spans="1:18" s="9" customFormat="1" ht="40.5" x14ac:dyDescent="0.3">
      <c r="A119" s="128">
        <v>101</v>
      </c>
      <c r="B119" s="156" t="s">
        <v>298</v>
      </c>
      <c r="C119" s="134" t="s">
        <v>160</v>
      </c>
      <c r="D119" s="130" t="s">
        <v>80</v>
      </c>
      <c r="E119" s="167">
        <v>0.46</v>
      </c>
      <c r="F119" s="150"/>
      <c r="G119" s="154">
        <f t="shared" si="14"/>
        <v>0.46</v>
      </c>
      <c r="H119" s="134" t="s">
        <v>168</v>
      </c>
      <c r="I119" s="134" t="s">
        <v>299</v>
      </c>
      <c r="J119" s="135" t="s">
        <v>300</v>
      </c>
      <c r="K119" s="31"/>
      <c r="R119" s="6"/>
    </row>
    <row r="120" spans="1:18" s="9" customFormat="1" ht="60.75" x14ac:dyDescent="0.3">
      <c r="A120" s="128">
        <v>102</v>
      </c>
      <c r="B120" s="156" t="s">
        <v>301</v>
      </c>
      <c r="C120" s="134" t="s">
        <v>177</v>
      </c>
      <c r="D120" s="130" t="s">
        <v>80</v>
      </c>
      <c r="E120" s="167">
        <v>1.2</v>
      </c>
      <c r="F120" s="150">
        <v>0.5</v>
      </c>
      <c r="G120" s="154">
        <f t="shared" si="14"/>
        <v>1.2</v>
      </c>
      <c r="H120" s="134" t="s">
        <v>168</v>
      </c>
      <c r="I120" s="134" t="s">
        <v>299</v>
      </c>
      <c r="J120" s="135" t="s">
        <v>302</v>
      </c>
      <c r="K120" s="31"/>
      <c r="R120" s="6"/>
    </row>
    <row r="121" spans="1:18" s="9" customFormat="1" ht="60.75" x14ac:dyDescent="0.3">
      <c r="A121" s="128">
        <v>103</v>
      </c>
      <c r="B121" s="156" t="s">
        <v>303</v>
      </c>
      <c r="C121" s="134" t="s">
        <v>177</v>
      </c>
      <c r="D121" s="130" t="s">
        <v>80</v>
      </c>
      <c r="E121" s="150">
        <v>2.33</v>
      </c>
      <c r="F121" s="134">
        <v>0.9</v>
      </c>
      <c r="G121" s="154">
        <f t="shared" si="14"/>
        <v>2.33</v>
      </c>
      <c r="H121" s="134" t="s">
        <v>168</v>
      </c>
      <c r="I121" s="134" t="s">
        <v>304</v>
      </c>
      <c r="J121" s="135" t="s">
        <v>305</v>
      </c>
      <c r="K121" s="31"/>
      <c r="R121" s="6"/>
    </row>
    <row r="122" spans="1:18" s="9" customFormat="1" ht="60.75" x14ac:dyDescent="0.3">
      <c r="A122" s="128">
        <v>104</v>
      </c>
      <c r="B122" s="156" t="s">
        <v>306</v>
      </c>
      <c r="C122" s="134" t="s">
        <v>177</v>
      </c>
      <c r="D122" s="130" t="s">
        <v>80</v>
      </c>
      <c r="E122" s="150">
        <v>0.3</v>
      </c>
      <c r="F122" s="150"/>
      <c r="G122" s="154">
        <f t="shared" si="14"/>
        <v>0.3</v>
      </c>
      <c r="H122" s="134" t="s">
        <v>168</v>
      </c>
      <c r="I122" s="134" t="s">
        <v>304</v>
      </c>
      <c r="J122" s="135" t="s">
        <v>307</v>
      </c>
      <c r="K122" s="31"/>
      <c r="R122" s="6"/>
    </row>
    <row r="123" spans="1:18" s="9" customFormat="1" ht="40.5" x14ac:dyDescent="0.3">
      <c r="A123" s="128">
        <v>105</v>
      </c>
      <c r="B123" s="156" t="s">
        <v>308</v>
      </c>
      <c r="C123" s="134" t="s">
        <v>177</v>
      </c>
      <c r="D123" s="130" t="s">
        <v>80</v>
      </c>
      <c r="E123" s="150">
        <v>10.3</v>
      </c>
      <c r="F123" s="150">
        <v>2.2999999999999998</v>
      </c>
      <c r="G123" s="154">
        <f t="shared" si="14"/>
        <v>10.3</v>
      </c>
      <c r="H123" s="134" t="s">
        <v>168</v>
      </c>
      <c r="I123" s="134" t="s">
        <v>309</v>
      </c>
      <c r="J123" s="135" t="s">
        <v>310</v>
      </c>
      <c r="K123" s="31"/>
      <c r="R123" s="6"/>
    </row>
    <row r="124" spans="1:18" s="169" customFormat="1" ht="60.75" x14ac:dyDescent="0.3">
      <c r="A124" s="103">
        <v>106</v>
      </c>
      <c r="B124" s="99" t="s">
        <v>311</v>
      </c>
      <c r="C124" s="104" t="s">
        <v>177</v>
      </c>
      <c r="D124" s="92" t="s">
        <v>80</v>
      </c>
      <c r="E124" s="168">
        <v>14.9</v>
      </c>
      <c r="F124" s="168"/>
      <c r="G124" s="93">
        <f t="shared" si="14"/>
        <v>14.9</v>
      </c>
      <c r="H124" s="104" t="s">
        <v>168</v>
      </c>
      <c r="I124" s="104" t="s">
        <v>317</v>
      </c>
      <c r="J124" s="105" t="s">
        <v>312</v>
      </c>
      <c r="K124" s="97"/>
      <c r="R124" s="98"/>
    </row>
    <row r="125" spans="1:18" s="9" customFormat="1" ht="40.5" x14ac:dyDescent="0.3">
      <c r="A125" s="128">
        <v>107</v>
      </c>
      <c r="B125" s="156" t="s">
        <v>313</v>
      </c>
      <c r="C125" s="134" t="s">
        <v>177</v>
      </c>
      <c r="D125" s="130" t="s">
        <v>80</v>
      </c>
      <c r="E125" s="134">
        <v>15.1</v>
      </c>
      <c r="F125" s="134">
        <v>2.5</v>
      </c>
      <c r="G125" s="154">
        <f t="shared" si="14"/>
        <v>15.1</v>
      </c>
      <c r="H125" s="134" t="s">
        <v>168</v>
      </c>
      <c r="I125" s="134" t="s">
        <v>318</v>
      </c>
      <c r="J125" s="135" t="s">
        <v>312</v>
      </c>
      <c r="K125" s="31"/>
      <c r="R125" s="6"/>
    </row>
    <row r="126" spans="1:18" s="9" customFormat="1" ht="40.5" x14ac:dyDescent="0.3">
      <c r="A126" s="128">
        <v>108</v>
      </c>
      <c r="B126" s="156" t="s">
        <v>314</v>
      </c>
      <c r="C126" s="134" t="s">
        <v>217</v>
      </c>
      <c r="D126" s="130" t="s">
        <v>80</v>
      </c>
      <c r="E126" s="134">
        <v>0.4</v>
      </c>
      <c r="F126" s="134">
        <v>0.4</v>
      </c>
      <c r="G126" s="154">
        <f t="shared" si="14"/>
        <v>0.4</v>
      </c>
      <c r="H126" s="134" t="s">
        <v>168</v>
      </c>
      <c r="I126" s="134" t="s">
        <v>315</v>
      </c>
      <c r="J126" s="135" t="s">
        <v>316</v>
      </c>
      <c r="K126" s="31"/>
      <c r="R126" s="6"/>
    </row>
    <row r="127" spans="1:18" ht="60.75" x14ac:dyDescent="0.2">
      <c r="A127" s="128">
        <v>109</v>
      </c>
      <c r="B127" s="170" t="s">
        <v>41</v>
      </c>
      <c r="C127" s="128" t="s">
        <v>37</v>
      </c>
      <c r="D127" s="128" t="s">
        <v>38</v>
      </c>
      <c r="E127" s="128">
        <f>2000/10000</f>
        <v>0.2</v>
      </c>
      <c r="F127" s="128">
        <v>0.2</v>
      </c>
      <c r="G127" s="128">
        <f>2000/10000</f>
        <v>0.2</v>
      </c>
      <c r="H127" s="134" t="s">
        <v>168</v>
      </c>
      <c r="I127" s="170" t="s">
        <v>39</v>
      </c>
      <c r="J127" s="135" t="s">
        <v>40</v>
      </c>
      <c r="K127" s="81"/>
    </row>
    <row r="128" spans="1:18" ht="40.5" x14ac:dyDescent="0.2">
      <c r="A128" s="181">
        <v>110</v>
      </c>
      <c r="B128" s="182" t="s">
        <v>47</v>
      </c>
      <c r="C128" s="181" t="s">
        <v>44</v>
      </c>
      <c r="D128" s="181" t="s">
        <v>353</v>
      </c>
      <c r="E128" s="90">
        <v>2.2999999999999998</v>
      </c>
      <c r="F128" s="90">
        <v>2.2999999999999998</v>
      </c>
      <c r="G128" s="90">
        <v>2.2999999999999998</v>
      </c>
      <c r="H128" s="183" t="s">
        <v>168</v>
      </c>
      <c r="I128" s="105" t="s">
        <v>46</v>
      </c>
      <c r="J128" s="184" t="s">
        <v>50</v>
      </c>
      <c r="K128" s="67"/>
    </row>
    <row r="129" spans="1:11" ht="40.5" x14ac:dyDescent="0.2">
      <c r="A129" s="181"/>
      <c r="B129" s="182"/>
      <c r="C129" s="181"/>
      <c r="D129" s="181"/>
      <c r="E129" s="90">
        <v>2.06</v>
      </c>
      <c r="F129" s="90">
        <v>2.06</v>
      </c>
      <c r="G129" s="90">
        <v>2.06</v>
      </c>
      <c r="H129" s="183"/>
      <c r="I129" s="105" t="s">
        <v>48</v>
      </c>
      <c r="J129" s="184"/>
      <c r="K129" s="22"/>
    </row>
    <row r="130" spans="1:11" ht="98.45" customHeight="1" x14ac:dyDescent="0.3">
      <c r="A130" s="181"/>
      <c r="B130" s="182"/>
      <c r="C130" s="181"/>
      <c r="D130" s="181"/>
      <c r="E130" s="90">
        <v>0.92</v>
      </c>
      <c r="F130" s="90">
        <v>0.92</v>
      </c>
      <c r="G130" s="90">
        <v>0.92</v>
      </c>
      <c r="H130" s="183"/>
      <c r="I130" s="106" t="s">
        <v>49</v>
      </c>
      <c r="J130" s="184"/>
      <c r="K130" s="83"/>
    </row>
    <row r="131" spans="1:11" s="98" customFormat="1" ht="141.75" x14ac:dyDescent="0.3">
      <c r="A131" s="90">
        <v>111</v>
      </c>
      <c r="B131" s="99" t="s">
        <v>51</v>
      </c>
      <c r="C131" s="90" t="s">
        <v>52</v>
      </c>
      <c r="D131" s="90" t="s">
        <v>353</v>
      </c>
      <c r="E131" s="90">
        <v>7.2</v>
      </c>
      <c r="F131" s="90">
        <v>7.2</v>
      </c>
      <c r="G131" s="90">
        <v>7.2</v>
      </c>
      <c r="H131" s="90" t="s">
        <v>168</v>
      </c>
      <c r="I131" s="90" t="s">
        <v>45</v>
      </c>
      <c r="J131" s="105" t="s">
        <v>53</v>
      </c>
      <c r="K131" s="107"/>
    </row>
    <row r="132" spans="1:11" s="98" customFormat="1" ht="20.25" x14ac:dyDescent="0.3">
      <c r="A132" s="90">
        <v>112</v>
      </c>
      <c r="B132" s="99" t="s">
        <v>343</v>
      </c>
      <c r="C132" s="90" t="s">
        <v>336</v>
      </c>
      <c r="D132" s="106" t="s">
        <v>344</v>
      </c>
      <c r="E132" s="90">
        <v>0.99</v>
      </c>
      <c r="F132" s="90">
        <v>0.99</v>
      </c>
      <c r="G132" s="90">
        <v>0.99</v>
      </c>
      <c r="H132" s="90" t="s">
        <v>168</v>
      </c>
      <c r="I132" s="90" t="s">
        <v>345</v>
      </c>
      <c r="J132" s="105" t="s">
        <v>346</v>
      </c>
      <c r="K132" s="107"/>
    </row>
    <row r="133" spans="1:11" s="98" customFormat="1" ht="283.5" x14ac:dyDescent="0.3">
      <c r="A133" s="90">
        <v>113</v>
      </c>
      <c r="B133" s="99" t="s">
        <v>350</v>
      </c>
      <c r="C133" s="90" t="s">
        <v>351</v>
      </c>
      <c r="D133" s="106" t="s">
        <v>360</v>
      </c>
      <c r="E133" s="90">
        <v>0.6</v>
      </c>
      <c r="F133" s="90">
        <v>0.6</v>
      </c>
      <c r="G133" s="90">
        <v>0.6</v>
      </c>
      <c r="H133" s="90" t="s">
        <v>168</v>
      </c>
      <c r="I133" s="90" t="s">
        <v>39</v>
      </c>
      <c r="J133" s="105" t="s">
        <v>352</v>
      </c>
      <c r="K133" s="107"/>
    </row>
    <row r="134" spans="1:11" s="98" customFormat="1" ht="81" x14ac:dyDescent="0.3">
      <c r="A134" s="103">
        <v>114</v>
      </c>
      <c r="B134" s="99" t="s">
        <v>354</v>
      </c>
      <c r="C134" s="103" t="s">
        <v>160</v>
      </c>
      <c r="D134" s="105" t="s">
        <v>355</v>
      </c>
      <c r="E134" s="103">
        <v>1.56</v>
      </c>
      <c r="F134" s="103">
        <v>1.56</v>
      </c>
      <c r="G134" s="103">
        <v>1.56</v>
      </c>
      <c r="H134" s="103" t="s">
        <v>168</v>
      </c>
      <c r="I134" s="103" t="s">
        <v>376</v>
      </c>
      <c r="J134" s="105" t="s">
        <v>356</v>
      </c>
      <c r="K134" s="107"/>
    </row>
    <row r="135" spans="1:11" s="98" customFormat="1" ht="40.5" x14ac:dyDescent="0.3">
      <c r="A135" s="90">
        <v>115</v>
      </c>
      <c r="B135" s="108" t="s">
        <v>365</v>
      </c>
      <c r="C135" s="92" t="s">
        <v>79</v>
      </c>
      <c r="D135" s="92" t="s">
        <v>344</v>
      </c>
      <c r="E135" s="109">
        <v>0.2</v>
      </c>
      <c r="F135" s="109"/>
      <c r="G135" s="109">
        <v>0.2</v>
      </c>
      <c r="H135" s="90" t="s">
        <v>168</v>
      </c>
      <c r="I135" s="92" t="s">
        <v>112</v>
      </c>
      <c r="J135" s="108" t="s">
        <v>366</v>
      </c>
      <c r="K135" s="107"/>
    </row>
    <row r="136" spans="1:11" s="98" customFormat="1" ht="40.5" x14ac:dyDescent="0.3">
      <c r="A136" s="90">
        <v>116</v>
      </c>
      <c r="B136" s="108" t="s">
        <v>372</v>
      </c>
      <c r="C136" s="92" t="s">
        <v>79</v>
      </c>
      <c r="D136" s="92" t="s">
        <v>344</v>
      </c>
      <c r="E136" s="109">
        <v>0.2</v>
      </c>
      <c r="F136" s="109"/>
      <c r="G136" s="109">
        <v>0.2</v>
      </c>
      <c r="H136" s="90" t="s">
        <v>168</v>
      </c>
      <c r="I136" s="92" t="s">
        <v>371</v>
      </c>
      <c r="J136" s="108" t="s">
        <v>373</v>
      </c>
      <c r="K136" s="107"/>
    </row>
    <row r="137" spans="1:11" s="98" customFormat="1" ht="40.5" x14ac:dyDescent="0.3">
      <c r="A137" s="90">
        <v>117</v>
      </c>
      <c r="B137" s="108" t="s">
        <v>367</v>
      </c>
      <c r="C137" s="92" t="s">
        <v>177</v>
      </c>
      <c r="D137" s="92" t="s">
        <v>172</v>
      </c>
      <c r="E137" s="109">
        <v>0.8</v>
      </c>
      <c r="F137" s="109">
        <v>0.8</v>
      </c>
      <c r="G137" s="109">
        <v>0.8</v>
      </c>
      <c r="H137" s="90" t="s">
        <v>168</v>
      </c>
      <c r="I137" s="92" t="s">
        <v>371</v>
      </c>
      <c r="J137" s="108" t="s">
        <v>374</v>
      </c>
      <c r="K137" s="107"/>
    </row>
    <row r="138" spans="1:11" s="98" customFormat="1" ht="69.599999999999994" customHeight="1" x14ac:dyDescent="0.3">
      <c r="A138" s="90">
        <v>118</v>
      </c>
      <c r="B138" s="108" t="s">
        <v>368</v>
      </c>
      <c r="C138" s="92"/>
      <c r="D138" s="92" t="s">
        <v>172</v>
      </c>
      <c r="E138" s="109">
        <v>0.7</v>
      </c>
      <c r="F138" s="109">
        <v>0.7</v>
      </c>
      <c r="G138" s="109">
        <v>0.7</v>
      </c>
      <c r="H138" s="90" t="s">
        <v>168</v>
      </c>
      <c r="I138" s="92" t="s">
        <v>371</v>
      </c>
      <c r="J138" s="108" t="s">
        <v>374</v>
      </c>
      <c r="K138" s="107"/>
    </row>
    <row r="139" spans="1:11" s="98" customFormat="1" ht="40.5" x14ac:dyDescent="0.3">
      <c r="A139" s="90">
        <v>119</v>
      </c>
      <c r="B139" s="108" t="s">
        <v>369</v>
      </c>
      <c r="C139" s="92"/>
      <c r="D139" s="92" t="s">
        <v>172</v>
      </c>
      <c r="E139" s="109">
        <v>0.9</v>
      </c>
      <c r="F139" s="109">
        <v>0.9</v>
      </c>
      <c r="G139" s="109">
        <v>0.9</v>
      </c>
      <c r="H139" s="90" t="s">
        <v>168</v>
      </c>
      <c r="I139" s="92" t="s">
        <v>377</v>
      </c>
      <c r="J139" s="108" t="s">
        <v>374</v>
      </c>
      <c r="K139" s="107"/>
    </row>
    <row r="140" spans="1:11" s="98" customFormat="1" ht="40.5" x14ac:dyDescent="0.3">
      <c r="A140" s="90">
        <v>120</v>
      </c>
      <c r="B140" s="108" t="s">
        <v>370</v>
      </c>
      <c r="C140" s="92"/>
      <c r="D140" s="92" t="s">
        <v>172</v>
      </c>
      <c r="E140" s="109">
        <v>1</v>
      </c>
      <c r="F140" s="109">
        <v>1</v>
      </c>
      <c r="G140" s="109">
        <v>1</v>
      </c>
      <c r="H140" s="90" t="s">
        <v>168</v>
      </c>
      <c r="I140" s="92" t="s">
        <v>378</v>
      </c>
      <c r="J140" s="108" t="s">
        <v>375</v>
      </c>
      <c r="K140" s="107"/>
    </row>
    <row r="141" spans="1:11" ht="20.25" x14ac:dyDescent="0.3">
      <c r="A141" s="82" t="s">
        <v>30</v>
      </c>
      <c r="B141" s="67" t="s">
        <v>36</v>
      </c>
      <c r="C141" s="67"/>
      <c r="D141" s="67"/>
      <c r="E141" s="80">
        <f>E142</f>
        <v>0.7</v>
      </c>
      <c r="F141" s="80">
        <f t="shared" ref="F141:G141" si="15">F142</f>
        <v>0</v>
      </c>
      <c r="G141" s="80">
        <f t="shared" si="15"/>
        <v>0</v>
      </c>
      <c r="H141" s="67"/>
      <c r="I141" s="67"/>
      <c r="J141" s="86"/>
      <c r="K141" s="83"/>
    </row>
    <row r="142" spans="1:11" s="98" customFormat="1" ht="60.75" x14ac:dyDescent="0.3">
      <c r="A142" s="90">
        <v>121</v>
      </c>
      <c r="B142" s="99" t="s">
        <v>323</v>
      </c>
      <c r="C142" s="95" t="s">
        <v>324</v>
      </c>
      <c r="D142" s="99" t="s">
        <v>325</v>
      </c>
      <c r="E142" s="95">
        <v>0.7</v>
      </c>
      <c r="F142" s="95"/>
      <c r="G142" s="95"/>
      <c r="H142" s="95" t="s">
        <v>168</v>
      </c>
      <c r="I142" s="99" t="s">
        <v>326</v>
      </c>
      <c r="J142" s="99" t="s">
        <v>327</v>
      </c>
      <c r="K142" s="107"/>
    </row>
    <row r="143" spans="1:11" ht="20.25" x14ac:dyDescent="0.3">
      <c r="A143" s="171" t="s">
        <v>357</v>
      </c>
      <c r="B143" s="171"/>
      <c r="C143" s="171"/>
      <c r="D143" s="171"/>
      <c r="E143" s="77">
        <f>E84+E8</f>
        <v>402.40131999999994</v>
      </c>
      <c r="F143" s="77">
        <f>F84+F8</f>
        <v>214.70580000000001</v>
      </c>
      <c r="G143" s="77">
        <f>G84+G8</f>
        <v>396.00131999999996</v>
      </c>
      <c r="H143" s="83"/>
      <c r="I143" s="83"/>
      <c r="J143" s="19"/>
      <c r="K143" s="83"/>
    </row>
  </sheetData>
  <protectedRanges>
    <protectedRange sqref="E29" name="Range10_6_1_1_1_3_6"/>
    <protectedRange sqref="E29" name="Range10_6_1_1_1_1_2_9"/>
    <protectedRange sqref="E32" name="Range10_6_1_1_1_2_1_5"/>
    <protectedRange sqref="F32" name="Range10_6_8_1_1_1_1_5"/>
    <protectedRange sqref="I32" name="Range10_6_9_1_1_1_1_5"/>
    <protectedRange sqref="J32" name="Range10_6_9_1_1_1_1_1_5"/>
  </protectedRanges>
  <mergeCells count="19">
    <mergeCell ref="A143:D143"/>
    <mergeCell ref="J5:J6"/>
    <mergeCell ref="K5:K6"/>
    <mergeCell ref="A128:A130"/>
    <mergeCell ref="B128:B130"/>
    <mergeCell ref="C128:C130"/>
    <mergeCell ref="D128:D130"/>
    <mergeCell ref="H128:H130"/>
    <mergeCell ref="J128:J130"/>
    <mergeCell ref="A2:K2"/>
    <mergeCell ref="A3:K3"/>
    <mergeCell ref="B4:J4"/>
    <mergeCell ref="A5:A7"/>
    <mergeCell ref="B5:B6"/>
    <mergeCell ref="C5:C6"/>
    <mergeCell ref="D5:D6"/>
    <mergeCell ref="E5:E6"/>
    <mergeCell ref="F5:G5"/>
    <mergeCell ref="H5:I5"/>
  </mergeCells>
  <printOptions horizontalCentered="1"/>
  <pageMargins left="0.2" right="0.2" top="0.25" bottom="0.75" header="0" footer="0"/>
  <pageSetup paperSize="9" scale="3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DANH MUC DU AN</vt:lpstr>
      <vt:lpstr>sở rà dm thu hồi</vt:lpstr>
      <vt:lpstr>'DANH MUC DU AN'!Print_Area</vt:lpstr>
      <vt:lpstr>'sở rà dm thu hồi'!Print_Area</vt:lpstr>
      <vt:lpstr>'DANH MUC DU AN'!Print_Titles</vt:lpstr>
      <vt:lpstr>'sở rà dm thu hồi'!Print_Titles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2020-10-06T07:45:15Z</cp:lastPrinted>
  <dcterms:created xsi:type="dcterms:W3CDTF">2016-09-20T03:42:55Z</dcterms:created>
  <dcterms:modified xsi:type="dcterms:W3CDTF">2020-11-26T07:20:07Z</dcterms:modified>
</cp:coreProperties>
</file>