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Đăng ký 2021" sheetId="1" r:id="rId1"/>
  </sheets>
  <definedNames>
    <definedName name="_xlnm.Print_Area" localSheetId="0">'Đăng ký 2021'!$A$1:$K$68</definedName>
    <definedName name="_xlnm.Print_Titles" localSheetId="0">'Đăng ký 2021'!$3:$5</definedName>
  </definedNames>
  <calcPr fullCalcOnLoad="1"/>
</workbook>
</file>

<file path=xl/sharedStrings.xml><?xml version="1.0" encoding="utf-8"?>
<sst xmlns="http://schemas.openxmlformats.org/spreadsheetml/2006/main" count="439" uniqueCount="244">
  <si>
    <t>STT</t>
  </si>
  <si>
    <t>Danh mục công trình, dự án</t>
  </si>
  <si>
    <t>Cơ quan, tổ chức, người đăng ký</t>
  </si>
  <si>
    <t>Vị trí</t>
  </si>
  <si>
    <t>Căn cứ pháp lý của dự án</t>
  </si>
  <si>
    <t>Đất trồng lúa</t>
  </si>
  <si>
    <t>Thu hồi đất</t>
  </si>
  <si>
    <t>Địa danh quận</t>
  </si>
  <si>
    <t>Địa danh phường</t>
  </si>
  <si>
    <t>A</t>
  </si>
  <si>
    <t>II</t>
  </si>
  <si>
    <t>III</t>
  </si>
  <si>
    <t>B</t>
  </si>
  <si>
    <t>I</t>
  </si>
  <si>
    <t>Diện tích (ha)</t>
  </si>
  <si>
    <t>Trong đó diện tích (ha)</t>
  </si>
  <si>
    <t>Ghi chú</t>
  </si>
  <si>
    <t>Mã loại đất</t>
  </si>
  <si>
    <t>Trụ sở công an phường Thanh Lương</t>
  </si>
  <si>
    <t>CAN</t>
  </si>
  <si>
    <t>Công an TP Hà Nội</t>
  </si>
  <si>
    <t>Quận Hai Bà Trưng</t>
  </si>
  <si>
    <t>Số 46, ngõ 325 Kim Ngưu tổ 24 - P.Thanh Lương</t>
  </si>
  <si>
    <t>TL</t>
  </si>
  <si>
    <t>Trạm cấp phát xăng dầu tổng cục An ninh</t>
  </si>
  <si>
    <t>Tổng cục An ninh</t>
  </si>
  <si>
    <t>P. Bách Khoa; P. Lê Đại Hành</t>
  </si>
  <si>
    <t>LĐH</t>
  </si>
  <si>
    <t>Mở rộng Nhà tang lễ Bệnh viện Trung Ương Quân đội 108</t>
  </si>
  <si>
    <t>CQP</t>
  </si>
  <si>
    <t>Bộ Quốc phòng</t>
  </si>
  <si>
    <t>Số 5 Trần Thánh Tông - Phường Bạch Đằng</t>
  </si>
  <si>
    <t>BĐ</t>
  </si>
  <si>
    <t>Xây dựng hè đường</t>
  </si>
  <si>
    <t>DGT</t>
  </si>
  <si>
    <t>UBND quận Hai Bà Trưng</t>
  </si>
  <si>
    <t>Đầu ngõ 27 - Đại Cồ Việt 
Phường Cầu Dền</t>
  </si>
  <si>
    <t>CD</t>
  </si>
  <si>
    <t>Phường Vĩnh Tuy</t>
  </si>
  <si>
    <t>VT</t>
  </si>
  <si>
    <t>Hầm đào mở sau ga C10 (tuyến đường sắt đô thị TPHN số 2, đoạn Nam Thăng Long - Trần Hưng Đạo)</t>
  </si>
  <si>
    <t>UBND 
TP. Hà Nội</t>
  </si>
  <si>
    <t>NTN</t>
  </si>
  <si>
    <t>Dự án đất giao thông dải đất phía Nam đường Đại Cồ Việt</t>
  </si>
  <si>
    <t xml:space="preserve"> Công ty TNHH Đầu tư và Phát triển Nam Đại Cồ Việt</t>
  </si>
  <si>
    <t>Phía Nam đường Đại Cồ Việt, thuộc phường Bách Khoa + Lê Đại Hành + Cầu Dền</t>
  </si>
  <si>
    <t>BK, LĐH, CD</t>
  </si>
  <si>
    <t>TON</t>
  </si>
  <si>
    <t>Số 86 ngõ chùa Liên Phái - P. Cầu Dền</t>
  </si>
  <si>
    <t>DSH</t>
  </si>
  <si>
    <t>Ao Bà Đắc, tổ 14A 
phường Thanh Lương</t>
  </si>
  <si>
    <t>DGD</t>
  </si>
  <si>
    <t>94 Lò Đúc - phường Phạm Đình Hổ</t>
  </si>
  <si>
    <t>PĐH</t>
  </si>
  <si>
    <t xml:space="preserve">Mở rộng trường tiểu học Trung Hiền </t>
  </si>
  <si>
    <t>Ao Trung Hiền - phường Trương Định</t>
  </si>
  <si>
    <t>TĐ</t>
  </si>
  <si>
    <t>MK</t>
  </si>
  <si>
    <t>Mở rộng bến rước nước (thuôc dự án tu bổ, tôn tạo Cụm di tích Đình, Đền, Chùa và Miếu thờ Hai Bà Trưng)</t>
  </si>
  <si>
    <t>TIN</t>
  </si>
  <si>
    <t>Phường Bạch Đằng</t>
  </si>
  <si>
    <t>TMD</t>
  </si>
  <si>
    <t xml:space="preserve"> Công ty TNHH TMDV khách sạn Tân Hoàng Minh</t>
  </si>
  <si>
    <t>Phía Nam đường Đại Cồ Việt, ô đất B1, B2 thuộc phường Bách Khoa, Lê Đại Hành</t>
  </si>
  <si>
    <t>BK, LĐH</t>
  </si>
  <si>
    <t>ODT</t>
  </si>
  <si>
    <t>DKV</t>
  </si>
  <si>
    <t>Mở rộng trụ sở Công an TP HN</t>
  </si>
  <si>
    <t>Công an TP</t>
  </si>
  <si>
    <t>Số 90 Nguyễn Du - phường Nguyễn Du</t>
  </si>
  <si>
    <t>ND</t>
  </si>
  <si>
    <t>Trụ sở công an phường Lê Đại Hành</t>
  </si>
  <si>
    <t>Đường Nguyễn Đình Chiểu kéo dài - P. Lê Đại Hành</t>
  </si>
  <si>
    <t>Trụ sở công an phường Quỳnh Mai</t>
  </si>
  <si>
    <t>Số 81 và 60
Phố 8/3</t>
  </si>
  <si>
    <t>QM</t>
  </si>
  <si>
    <t>Mở rộng ngõ 191 - Minh Khai</t>
  </si>
  <si>
    <t>UBND quận HBT</t>
  </si>
  <si>
    <t>Ngõ 191 - Minh Khai</t>
  </si>
  <si>
    <t>Tuyến đường nối Phố Ngô Thì Nhậm - Trần Khát Chân</t>
  </si>
  <si>
    <t>BQLDA đầu tư xây dựng công trình GT Hà Nội</t>
  </si>
  <si>
    <t>PH</t>
  </si>
  <si>
    <t>Phường Lê Đại Hành</t>
  </si>
  <si>
    <t>TSC</t>
  </si>
  <si>
    <t>161 Mai Hắc Đế 
 phường Lê Đại Hành</t>
  </si>
  <si>
    <t>Đường Nguyễn Đình Chiểu kéo dài</t>
  </si>
  <si>
    <t>Cải tạo và mở rộng trường Tiểu học Tây Sơn</t>
  </si>
  <si>
    <t>163 - Đại La 
P.Đồng Tâm</t>
  </si>
  <si>
    <t>ĐT</t>
  </si>
  <si>
    <t>UBND phường Cầu Dền</t>
  </si>
  <si>
    <t>UBND phường Đồng Nhân</t>
  </si>
  <si>
    <t>ĐN</t>
  </si>
  <si>
    <t>QL</t>
  </si>
  <si>
    <t>Ao Đông Ba (ao chùa Quỳnh) - P. Quỳnh Lôi</t>
  </si>
  <si>
    <t>DCH</t>
  </si>
  <si>
    <t>Ao thống nhất I, thống nhất II, ao Vũ Tạo II - Phường Trương Định</t>
  </si>
  <si>
    <t>Xây dựng đường nối phố Trần Đại Nghĩa - Ngõ Trại Cá</t>
  </si>
  <si>
    <t>Phường Trương Định</t>
  </si>
  <si>
    <t>Dự án đất ở khu đất phía Nam đường Đại Cồ Việt</t>
  </si>
  <si>
    <t>Phía Nam đường Đại Cồ Việt, thuộc phường Bách Khoa + Lê Đại Hành</t>
  </si>
  <si>
    <t>Xây dựng trụ sở UBND phường Minh Khai</t>
  </si>
  <si>
    <t>201 Minh Khai, phường Minh Khai</t>
  </si>
  <si>
    <t>Xây dựng trường Tiểu học tại điểm đất 349 Minh Khai</t>
  </si>
  <si>
    <t>349 Minh Khai, phường Vĩnh Tuy</t>
  </si>
  <si>
    <t>Ao Mẫu Tư 1, Mẫu Tư 2, phường Trương Định</t>
  </si>
  <si>
    <t>DVH</t>
  </si>
  <si>
    <t>Tu bổ, tôn tạo cụm di tích đền, đình, chùa Hai Bà Trưng</t>
  </si>
  <si>
    <t>12 Hương Viên, phường Đồng Nhân</t>
  </si>
  <si>
    <t>Dự án khu vui chơi, cây xanh, hồ điều hoà</t>
  </si>
  <si>
    <t>Ao Cống I, Cống II, ao Bác Hồ - phường Trương Định</t>
  </si>
  <si>
    <t xml:space="preserve">UBND các phường </t>
  </si>
  <si>
    <t>Ao Bãi Bóng 3, phường Trương Định</t>
  </si>
  <si>
    <t>29,31,33,35 Trần Bình Trọng, phường Nguyễn Du</t>
  </si>
  <si>
    <t>Phường 
Bạch Đằng</t>
  </si>
  <si>
    <t xml:space="preserve">Xây dựng trường THCS tại khu đất số 3 Lương Yên </t>
  </si>
  <si>
    <t>Ngõ 8 - Hương Viên - Phường Đồng Nhân</t>
  </si>
  <si>
    <t>Khu liên cơ quan Vân Hồ</t>
  </si>
  <si>
    <t>Ban QLDA ĐTXD công trình dân dụng và công nghiệp thành phố Hà Nội</t>
  </si>
  <si>
    <t>a</t>
  </si>
  <si>
    <t>Xây dựng công trình hạ tầng phục vụ di chuyển chợ Đồng Tâm để GPMB thực hiện dự án Vành Đai II</t>
  </si>
  <si>
    <t xml:space="preserve">Kết nối đường qua công ty xe bus với dự án 423 Minh Khai.  </t>
  </si>
  <si>
    <t>Đang vướng mắc GPMB do các hộ dân chưa chấp thuận</t>
  </si>
  <si>
    <t xml:space="preserve">Vướng tranh chấp đất đai các hộ dân </t>
  </si>
  <si>
    <t xml:space="preserve">Chưa phê chỉ giới </t>
  </si>
  <si>
    <t>Đang xin ý kiến tổng mặt bằng</t>
  </si>
  <si>
    <t>Đang chuẩn bị cắm mốc giới</t>
  </si>
  <si>
    <t xml:space="preserve">Đơn vị đang sử dụng đất chưa đồng thuận </t>
  </si>
  <si>
    <t>Cụm công trình văn hóa, thể thao và sinh hoạt cộng đồng phường Vĩnh Tuy</t>
  </si>
  <si>
    <t>Khu đất cạnh tập thể 108, ngõ 34 Vĩnh Tuy</t>
  </si>
  <si>
    <t>Công ty TMDVKS Tân Hoàng Minh 
(Bãi đỗ tĩnh dọc phía Nam đường Đại Cồ Việt)</t>
  </si>
  <si>
    <t>Xây dựng trường mầm non tại khu đất ngõ 622 Minh Khai</t>
  </si>
  <si>
    <t>Ngõ 622 Minh Khai, phường Vĩnh Tuy</t>
  </si>
  <si>
    <t>Xây dựng trường Trung học cơ sở</t>
  </si>
  <si>
    <t>I.1</t>
  </si>
  <si>
    <t>I.2</t>
  </si>
  <si>
    <t>II.1</t>
  </si>
  <si>
    <t>II.2</t>
  </si>
  <si>
    <t>DSH, DKV</t>
  </si>
  <si>
    <t>Các dự án nằm trong Biểu 1A</t>
  </si>
  <si>
    <t>Các dự án nằm trong Biểu 1B</t>
  </si>
  <si>
    <t>QĐ</t>
  </si>
  <si>
    <t>chưa</t>
  </si>
  <si>
    <t>cm</t>
  </si>
  <si>
    <t>18P</t>
  </si>
  <si>
    <t>Tu bổ, tôn tạo di tích chùa Liên Phái</t>
  </si>
  <si>
    <t>- Quyết định số 728/QĐ-UBND ngày 13/3/2014 của UBND quận HBT về việc phê duyệt dự án đầu tư; 
- Quyết định số 2702/QĐ-UBND ngày 8/8/2014 của UBND quận Hai Bà Trưng về việc phê duyệt báo cáo kinh tế kỹ thuật. 
- Công văn 01/UBND-QLĐT ngày 06/1/2017 chấp thuận điều chỉnh quy hoạch tổng mặt bằng; 
- Thông báo số 1697/TB-UBND ngày 13/4/2018 của UBND quận HBT về việc điều chỉnh một số nội dung thông báo 199/TB-UBND ngày 15/6/2015 về việc thu hồi đất; 
- VB số 1026/UBND-QLDA ngày 26/8/2019 của UBND quận về việc xem xét, hướng dẫn điều chỉnh thủ tục thu hồi đất
- Các quyết đinh thu hồi đất của các hộ gia đình cá nhân</t>
  </si>
  <si>
    <t>- Văn bản số 396/HĐND-KTNS ngày 17/8/2017 của Hội đồng nhân dân thành phố Hà Nội về việc thống nhất chủ trương đầu tư dự án; 
- VB số 1692/BQLCTGT-GS1 ngày 14/9/2017 của BQLDA Đầu tư Xây dựng CTGT thành phố Hà Nội về việc sử dụng đất và tái định cư phục vụ GPMB dự án</t>
  </si>
  <si>
    <t>- Quyết định số 2742/QĐ-UBND ngày12/8/2014 của UBND  quận Hai Bà Trưng về việc điều chỉnh, bổ sung báo cáo kỹ thuật; 
- Thông báo số 288/TB-UBND ngày 12/9/2014 của UBND quận HBT về việc thu hồi đất; 
- Quyết định số 2210/QĐ-UBND ngày 23/6/2015 của UBND  quận Hai Bà Trưng về việc thu hồi đất để thực hiện dự án xây dựng</t>
  </si>
  <si>
    <t>- VB số 1237/UBND-TN&amp;MT ngày 26/10/2016 của UBND quận HBT về việc xin chấp thuận chủ trương thu hồi và điều chỉnh quỹ đất nông nghiệp; 
- VB số 2493/STNMT-CCQLĐĐ ngày 30/3/2018 về việc hướng dẫn UBND quận HBT lập phướng án đối với điểm đất nông nghiệp; 
- Văn bản số 185/UBND-TCKH ngày 22/2/2019 của UBND quận về việc giao nhiệm vụ lập báo cáo đề cuất chủ trương</t>
  </si>
  <si>
    <t>Đường giao thông tại điểm đất số 349 Minh Khai (Mở rộng đường vào nghĩa trang Hợp Thiện)</t>
  </si>
  <si>
    <t>Nhà sinh hoạt cộng đồng Tổ dân phố số 1 (khu dân cư số 3 cũ)</t>
  </si>
  <si>
    <t xml:space="preserve">- QĐ 5016/QĐ-UB ngày 19/7/2002 của UBND Thành phố Hà Nội về việc thu hồi đất và giao đất thực hiện dự án; 
- VB số 7337/QHKT-P2 ngày 02/12/2016 của Sở QHKT về việc điều chỉnh phạm vi ranh giới khu đất; 
- QĐ số 6211/QĐ-UBND ngày 6/9/2017 của UBND thành phố Hà Nội về Quyết định chủ trương đầu tư của dự án; 
- QĐ số 727/QĐ-UBND ngày 09/02/2018 của UBND thành phố Hà Nội về việc điều chỉnh một số nội dung QĐ 5016/QĐ-UBND; 
- QĐ số 4402/QĐ-UBND ngày 22/08/2018 của UBND thành phố Hà Nội về việc điều chỉnh một số nội dung QĐ 727/QĐ-UBND; 
- Biên bản xác định mốc giới trên thực địa ngày 13/4/2018 phục vụ công tác bồi thường, hỗ trợ, tái định cư và các thông báo thu hồi đất của các hộ dân; 
- Các QĐ thu hồi đất của UBNQ quận ngày 04/6/2020 và 06/7/2020 của 23 hộ gia đình, cá nhân và 01 tổ chức; </t>
  </si>
  <si>
    <t xml:space="preserve">- VB số 767/UBND-KH&amp;ĐT ngày 23/1/2013 của UBND thành phố Hà Nội về việc chấp thuận chỉ định nhà đầu tư thực hiện dự án;  
- VB số 1965/UBND-KH&amp;ĐT ngày 21/3/2014 của UBND thành phố Hà Nội về việc gia hạn văn bản số 767/UBND-KH&amp;ĐT; 
- Thông báo số 60/TB-UBND ngày 1/4/2014 của UBND quận Hai Bà Trưng về việc thu hồi đất; 
- QĐ số 8340/QĐ-UBND ngày 30/11/2017 của UBND thành phố Hà Nội về việc Quyết định chủ trương đầu tư; 
- QĐ số 2565/QĐ-UBND ngày 18/6/2019 của UBND quận HBT về việc phê duyệt dự toán chi phí tổ chức thực hiện công tác bồi thường, hỗ trợ và tái định cư; 
- QĐ số 2448QĐ-UBND ngày 15/6/2020 của UBND thành phố Hà Nội về phương án giá đất cụ thể làm căn cứ bồi thường, hỗ trợ GPMB </t>
  </si>
  <si>
    <t>- QĐ 5016/QĐ-UB ngày 19/7/2002 của UBND Thành phố Hà Nội về việc thu hồi đất và giao đất thực hiện dự án; 
- VB số 7337/QHKT-P2 ngày 02/12/2016 của Sở QHKT về việc điều chỉnh phạm vi ranh giới khu đất; 
- QĐ số 6211/QĐ-UBND ngày 6/9/2017 của UBND thành phố Hà Nội về Quyết định chủ trương đầu tư của dự án; 
- QĐ số 727/QĐ-UBND ngày 09/02/2018 của UBND thành phố Hà Nội về việc điều chỉnh một số nội dung QĐ 5016/QĐ-UBND; 
- QĐ số 4402/QĐ-UBND ngày 22/08/2018 của UBND thành phố Hà Nội về việc điều chỉnh một số nội dung QĐ 727/QĐ-UBND; 
- Biên bản xác định mốc giới trên thực địa ngày 13/4/2018 phục vụ công tác bồi thường, hỗ trợ, tái định cư; 
- QĐ 2620 ngày 22/6/2020 của UBND thành phố Hà Nội về việc phê duyệt điều chỉnh cục bộ chi tiết tại lô đất I-A, II, III</t>
  </si>
  <si>
    <t>- Quyết định số 6058/QĐ-UBND ngày 27/12/2011 của UBND thành phố về việc cho phép thực hiện dự án; 
- Văn bản số 1018/UBND-TCKH ngày 8/8/2018 của UBND quận HBT về việc giao nhiệm vụ lập chủ trương đầu tư; 
- Quyết dịnh 2677/QĐ-UBND ngày 12/9/2018 của UBND quận về việc phê duyệt chủ trương đầu tư; 
- Biên định vị tọa độ mốc giới được Sở TNMT bàn giao ngày 26/06/2019
- Kế hoạch số 99/KH-UBND quận HBT ngày 27/5/2020 về đầu tư công trung hạn giai đoạn 2021 - 2025; dự án bố trí thực hiện năm 2021</t>
  </si>
  <si>
    <t xml:space="preserve">- QĐ số 7126/QĐ-UBND ngày 24/12/2015 của UBND thành phố Hà Nội về việc thu hồi đất </t>
  </si>
  <si>
    <t>- Quyết định số 7130/QĐ-UBND ngày 24/12/2015 của UBND thành phố Hà Nội về việc thu hồi đất thực hiện dự án;  
- Văn bản số 3490/VP-ĐT ngày 19/4/2017 của Văn phòng UBND Thành phố về việc chấp thuận về chủ trương cho phép  dịch chuyển vị trí ô đất xây dựng trường THCS Lê Ngọc Hân tại phường Phạm Đình Hổ, quận Hai Bà Trưng; 
- QĐ số 1887/QĐ-UBND ngày 17/4/2018 của UBND thành phố Hà Nội về việc điều chỉnh một số nội dung tại QĐ số 7130/QĐ-UBND ngày 24/12/2015</t>
  </si>
  <si>
    <t>Phường Phạm Đình Hổ</t>
  </si>
  <si>
    <t>- QĐ số 2939/QĐ-UBND ngày 5/7/2019 của UBND quận Hai Bà Trưng về việc phê duyệt chủ trương đầu tư dự án
- Kế hoạch số 99/KH-UBND quận HBT ngày 27/5/2020 về đầu tư công trung hạn giai đoạn 2021 - 2025; dự án bố trí thực hiện năm 2020-2022
- VB số 670/QLĐT ngày 25/8/2020 về việc Tổng mặt bằng và phương án kiến trúc công trình thuộc dự án Xây dựng cụm công trình văn hóa, thể thao và sinh hoạt cộng đồng phường Vĩnh Tuy.</t>
  </si>
  <si>
    <t xml:space="preserve">Đường Minh Khai - Vĩnh Tuy - Yên Duyên </t>
  </si>
  <si>
    <t>Công ty Cổ phần Đầu tư Phát triển hạ tầng và Đô thị Vĩnh Hưng</t>
  </si>
  <si>
    <t>Phường
 Vĩnh Tuy</t>
  </si>
  <si>
    <t>Đất giao thông (Trong Dự án Đầu tư xây dựng khu nhà ở thấp tầng Ao cây Dừa)</t>
  </si>
  <si>
    <t>Ao Cây Dừa 
phường Vĩnh Tuy</t>
  </si>
  <si>
    <t xml:space="preserve">- Hợp đồng xây dựng – chuyển giao (Hợp đồng BT) số 04/2018/HĐBT ngày 21/7/2018 giữa UBND thành phố Hà Nội và Công ty Vĩnh Hưng về việc thực hiện Dự án xây dựng tuyến đường Minh Khai – Vĩnh Tuy – Yên Duyên, đoạn nối từ đường Minh Khai đến đường vành đai 2,5 theo hình thức hợp đồng BT; 
- Văn bản số 846/QHKT – TMB – PAKT ngày 17/2/2017 của Sở Quy hoạch Kiến Trúc về việc chấp thuận bản vẽ TMB và phương án kiến trúc; 
- VB số 2892/STNMT – CCQLĐĐ ngày 14/4/2017 của Sở Tài Nguyên và Môi trường về việc hướng dẫn xác định ranh giới khu đất; 
- Thông báo số 1926 và 1927/TB-UBND ngày 14/9/2019 của UBND quận về việc thu hồi đất thực hiện dự án </t>
  </si>
  <si>
    <t>Đất ở đô thị (Trong Dự án Đầu tư xây dựng khu nhà ở thấp tầng Ao cây Dừa)</t>
  </si>
  <si>
    <t>Ao Cây Dừa 
phường 
Vĩnh Tuy</t>
  </si>
  <si>
    <t>Đất giao thông trong Dự án đầu tư xây dựng đồng bộ hạ tầng kỹ thuật, hạ tầng xã hội nhà ở trên tuyến đường Minh Khai - Vĩnh Tuy - Yên Duyên (tên cũ là Dự án khu nhà ở Ao Mơ)</t>
  </si>
  <si>
    <t>Ao Mơ 
 phường 
Vĩnh Tuy</t>
  </si>
  <si>
    <t>Đất ở tại đô thị trong Dự án đầu tư xây dựng đồng bộ hạ tầng kỹ thuật, hạ tầng xã hội nhà ở trên tuyến đường Minh Khai - Vĩnh Tuy - Yên Duyên (tên cũ là Dự án khu nhà ở Ao Mơ)</t>
  </si>
  <si>
    <t>Đất giao thông (Trong dự án Khu công viên sinh thái Vĩnh Hưng)</t>
  </si>
  <si>
    <t>Công ty CP đầu tư phát triển hạ tầng và đô thị Vĩnh Hưng</t>
  </si>
  <si>
    <t>Phường 
Vĩnh Tuy</t>
  </si>
  <si>
    <t>- Hợp đồng xây dựng – chuyển giao (Hợp đồng BT) số 04/2018/HĐBT ngày 21/7/2018 giữa UBND thành phố Hà Nội và Công ty Vĩnh Hưng về việc thực hiện Dự án xây dựng tuyến đường Minh Khai – Vĩnh Tuy – Yên Duyên, đoạn nối từ đường Minh Khai đến đường vành đai 2,5 theo hình thức hợp đồng BT; 
- Quyết định số 3425/QĐ-UBND ngày 05/6/2017 về việc phê duyệt nhiệm vụ QHCT Khu công viên sinh thái Vĩnh Hưng tỷ lệ 1/500; 
- Quyết định số 1285/QĐ-UBND ngày 14/3/2018 về việc phê duyệt đồ án QHCT Khu công viên sinh thái Vĩnh Hưng. 
- Bản định vị mốc thực hiện theo văn bản số 4609/STNMT-CCQLĐĐ ngày 08/6/2017 của Sở Tài nguyên và môi trường;  
- Biên bản xác định ranh giới khu đất ngày 22/8/2018, do Sở Tài nguyên và môi trường bàn giao cho Công ty cổ phần đầu tư phát triển hạ tầng và đô thị Vĩnh Hưng phục vụ công tác bồi thường, hỗ trợ và tái định cư khu đất.</t>
  </si>
  <si>
    <t>Nhà sinh hoạt cộng đồng, trạm tuần tra, sân chơi trên địa bàn quận HBT</t>
  </si>
  <si>
    <t>Chuyển đổi từ nhà vệ sinh công cộng không sử dụng, đất có mục đích khác sang nhà sinh hoạt cộng đồng, sân chơi, trạm tuần tra</t>
  </si>
  <si>
    <t>Các dự án nằm trong kế hoạch sử dụng đất năm 2020 cần chuyển tiếp thực hiện sang năm 2021</t>
  </si>
  <si>
    <t>Các dự án nằm trong Nghị quyết số 27/NQ-HĐND ngày 04/12/2019 của HĐND thành phố</t>
  </si>
  <si>
    <t>I.3</t>
  </si>
  <si>
    <t>Các dự án nằm trong Nghị quyết số 08/NQ-HĐND ngày 07/07/2020 của HĐND thành phố</t>
  </si>
  <si>
    <t>II.3</t>
  </si>
  <si>
    <t>Các dự án nằm trong Biểu 2A</t>
  </si>
  <si>
    <t>Các dự án nằm trong Biểu 2B</t>
  </si>
  <si>
    <t>Các dự án nằm trong Biểu 3</t>
  </si>
  <si>
    <t>Các dự án nằm ngoài  Nghị quyết số 27/NQ-HĐND ngày 04/12/2019 và Nghị quyết số 08/NQ-HĐND ngày 07/07/2020 của HĐND thành phố</t>
  </si>
  <si>
    <t>BIỂU 02/CH</t>
  </si>
  <si>
    <t xml:space="preserve"> DANH MỤC CÁC DỰ ÁN TRONG KẾ HOẠCH SỬ DỤNG ĐẤT NĂM 2021 QUẬN HAI BÀ TRƯNG</t>
  </si>
  <si>
    <t>Các dự án nằm trong biểu 2</t>
  </si>
  <si>
    <t>Đã xong, chuyển tiếp để hoàn thiện thủ tục giao đất</t>
  </si>
  <si>
    <t>Đã xong, chuyển tiếp để hoàn thiện thủ tục về đất đai</t>
  </si>
  <si>
    <t>Đã có QĐ thu hồi đất, chuyển tiếp để hoàn thiện thủ tục giao đất</t>
  </si>
  <si>
    <t>- Chuyển mục đích sử dụng đất sân, vườn liền kề trong cùng thửa đất sang đất ở theo hướng dẫn tại Văn bản 7988/STNMT-VPĐKĐĐ ngày 26/8/2019 của Sở Tài nguyên và Môi trường</t>
  </si>
  <si>
    <t>- QĐ số 2297/QĐ-UBND ngày 28/3/2013 của UBND thành phố về việc chấp thuận chủ trương</t>
  </si>
  <si>
    <t>- QĐ số 298/QĐ-TTg ngày 20/3/2003 về việc giao đất cho tổng cục an ninh xây dựng trạm cấp phát xăng dầu; 
- VB số 1037/UBND-TNMT ngày 23/2/2016 của UBND thành phố Hà Nội về việc tổ chức triển khai thực hiện GPMB</t>
  </si>
  <si>
    <t xml:space="preserve">- Văn bản 1025/UBND-TN&amp;MT ngày 25/7/2018 của UBND quận Hai Bà Trưng về việc xin chấp thuận chủ trương đầu tư; </t>
  </si>
  <si>
    <t>- Văn bản số 8328/UBND-TNMT ngày 06/11/2013 của UBND Thành phố Hà Nội về chấp thuận chủ trương</t>
  </si>
  <si>
    <t>Các dự án đăng ký mới thực hiện trong năm 2021</t>
  </si>
  <si>
    <t>Các dự án phải báo cáo HĐND Thành phố thông qua theo quy định tại khoản 3 điều 62 Luật đất đai</t>
  </si>
  <si>
    <t>Dự án khu thương mại dịch vụ</t>
  </si>
  <si>
    <t>Công ty Cổ phần Bất động sản Thái Thịnh</t>
  </si>
  <si>
    <t>Khu đất cạnh Hồ Cần, Phường Vĩnh Tuy</t>
  </si>
  <si>
    <t>Xây dựng Nhà sinh hoạt cộng đồng tại điểm đất xen kẹt còn lại sau giải phóng mặt bằng dự án đường Nguyễn Đình Chiểu kéo dài</t>
  </si>
  <si>
    <t>Đường Nguyễn Đình Chiểu kéo dài, phường Lê Đại Hành</t>
  </si>
  <si>
    <t xml:space="preserve">Các dự án không phải báo cáo HĐND Thành phố thông qua </t>
  </si>
  <si>
    <r>
      <t>- Văn bản số 1092/TTg – KTN ngày 24/6/2016 của Thủ tướng Chính phủ về việc đồng ý thực hiện đầu tư dự án; 
- Quyết định số 2930/QĐ-UBND ngày 14/6/2018 của UBND thành phố Hà Nội về việc phê duyệt kết quả lựa chọn nhà đầu tư thực hiện Dự án xây dựng tuyến đường Minh Khai – Vĩnh Tuy – Yên Duyên, đoạn nối từ đường Minh Khai đến đường Vành đai 2,5, thành phố Hà Nội theo hình thức hợp đồng BT; 
- Giấy chứng nhân số 03/2018/CNĐT-BT ngày 16/6/2018 của UBND thành phố Hà Nội; 
- Hợp đồng xây dựng – chuyển giao (Hợp đồng BT) số 04/2018/HĐBT, ngày 21/7/2018 của UBND thành phố về việc ký kết giữa UBND thành phố Hà Nội (Cơ quan nhà nước có thẩm quyền) và Công ty cổ phần đầu tư phát triển hạ tầng và đô thị Vĩnh Hưng (Nhà đầu tư) thực hiện Dự án xây dựng tuyến đường Minh Khai – Vĩnh Tuy – Yên Duyên, đoạn nối từ đường Minh Khai đến đường vành đai 2,5 theo hình thức hợp đồng BT; 
- Văn bản 10220/STNMT – QHKHSDĐ ngày 20/10/2016 Về việc hướng dẫn xác định ranh giới khu đất; báo cáo số 389/BC-UBND ngày 12/9/2019 của UBND quận HBT báo cáo UBND thành phố về việc rà soát hồ sơ nguồn gốc sử dụng đất, đề xuất phương án điều chỉnh quy hoạch, phương án quản lý sử dụng đất;</t>
    </r>
    <r>
      <rPr>
        <sz val="12"/>
        <color indexed="10"/>
        <rFont val="Times New Roman"/>
        <family val="1"/>
      </rPr>
      <t xml:space="preserve"> 
- </t>
    </r>
    <r>
      <rPr>
        <sz val="12"/>
        <rFont val="Times New Roman"/>
        <family val="1"/>
      </rPr>
      <t>Thông báo số 179/TB-UBND ngày 24/02/2020 của UBND thành phố Hà Nội về kết luận của tập thể lãnh đạo UBND thành phố về tình hình thực hiện dự án; 
- QĐ số 2456 ngày 24/8/2018 và Quyết định từ số 2739/QĐ-UBND đến số 2755/QĐ-UBND ngày 26/6/2019 của UBND quận Hai Bà Trưng về việc Thu hồi đất.</t>
    </r>
  </si>
  <si>
    <t>- Thông báo số 236/TB-VPCP ngày 22/7/2015 của Văn phòng chính phủ về Kết luận của Thủ tướng Chính phủ về việc giao cho Bộ Quốc phòng làm chủ đầu tư lập dự án mở rộng nhà tang lễ; 
- Văn số 12738/BQP-DT ngày 16/12/2016 của Bộ Quốc phòng về việc quy hoạch xây dựng tổng mặt bằng; 
- QĐ số 300/QĐ-TM ngày 12/02/2018 của Bộ Tổng tham mưu về việc phê duyệt quy hoạch vị trí dự án MR nhà tang lễ ;
- Quyết định 1968/QĐ-BQP ngày 16/5/2019 về việc phê duyệt nhiệm vụ vụ quy hoạch và quy hoạch tổng mặt bằng nhà tang lễ quốc gia.
- Quyết định số 6274/QĐ-UBND và 6275/QĐ-UBND ngày 30/12/2019 của UBND quận Hai Bà Trưng về việc thu hồi đất</t>
  </si>
  <si>
    <t xml:space="preserve">- Văn bản số 1014/UBND-TCKH ngày 23/7/2018 của UBND quận HBT về việc giao nhiệm vụ lập chủ trương đầu tư; 
- Biên bản họp ngày 10/4/2019 giữa sở Quy hoạch Kiến trúc, Sở Tài nguyên Môi trường, sở Công Thương, sở Kế hoạch Đầu Tư, Sở Tài Chính, Sở Xây Dựng về việc thống nhất phương án triển khai; 
- VB số 2002/QHKT-KHTH ngày 17/4/2019 của Sở Quy hoạch Kiến trúc về việc giải quyết kiến nghị lên quan đến việc triển khai dự án; </t>
  </si>
  <si>
    <t>Chuyển mục đích sử dụng đất sân, vườn liền kề trong cùng thửa đất sang đất ở trong năm 2021</t>
  </si>
  <si>
    <t>Đã có QĐ thu hồi đất, chuyển tiếp để hoàn thiện GPMB và thủ tục giao đất</t>
  </si>
  <si>
    <t xml:space="preserve">- QĐ số 3975/QĐ-UBND ngày 13/8/2015 của UBND thành phố Hà Nội về việc chấp thuận đầu tư dự án;
- Biên bản bàn giao mốc giới của Sở Tài nguyên và Môi trường ngày 19/8/2015
- QĐ số 3556/QĐ-UBND ngày 14/9/2017 của UBND quận về việc phê duyệt dự án đầu tư xây dựng công trình; 
- QĐ số 1160/QĐ-UBND ngày 04/5/2018 của UBND quận Hai Bà Trưng về việc phê duyệt thiết kế bản vẽ
- Biên bản bàn giao mốc giới  giữa Công ty cổ phần khảo sát đo đạc và BQLDA đầu tư xây dựng công trình tháng 5/2018
- Quyết định số 2409/QĐ-UBND của UBND thành phố Hà Nội ngày 11/6/2020 về việc điều chỉnh chủ trương đầu tư dự án Khu nhà ở, văn phòng, nhà trẻ và trường tiểu hoạc tại ngõ 622 phố Minh Khai, quận Hai Bà Trưng. Trong đó tại mục 3, điều 1 có nêu: UBND quận có trách nhiệm hoàn trả chi phí đầu tư hạ tầng kỹ thuật chung của dự án phân bổ cho diện tích đất xây dựng nhà trẻ cho chủ đầu tư. </t>
  </si>
  <si>
    <t>Hai Bà Trưng</t>
  </si>
  <si>
    <t>- VB số 3692/UBND-QHXDGT ngày 18/5/2012 của UBND thành phố về việc cho phép điều chỉnh tên dự án; 
- Hợp đồng xây dựng – chuyển giao (Hợp đồng BT) số 04/2018/HĐBT ngày 21/7/2018 giữa UBND thành phố Hà Nội và Công ty Vĩnh Hưng về việc thực hiện Dự án xây dựng tuyến đường Minh Khai – Vĩnh Tuy – Yên Duyên, đoạn nối từ đường Minh Khai đến đường vành đai 2,5 theo hình thức hợp đồng BT
- Quyết định số 2529/QĐ-UBND, ngày 02/7/2018 về việc phê duyệt quy hoạch chi tiết xây dựng khu nhà ở Ao Mơ, 
- Văn bản số 5702/STNMT-KHTH, ngày 10/10/2014 về việc hướng dẫn xác định ranh giới khu đất phục vụ công tác bồi thường, hỗ trợ và tái định cư thực hiện Dự án xây dựng Khu nhà ở Ao Mơ; 
- QĐ số 2798,2799/QĐ-UBND ngày 02/8/2016 của UBND quận vê thu hồi đất; 
- Báo cáo số 389/BC-UBND ngày 12/9/2019 của UBND quận HBT báo cáo UBND thành phố về việc rà soát hồ sơ nguồn gốc sử dụng đất, đề xuất phương án điều chỉnh quy hoạch, phương án quản lý sử dụng đất</t>
  </si>
  <si>
    <t>- Quyết định số 3920/QĐ-UBND ngày 05/9/2012 của UBND thành phố Hà Nội về việc thu hồi đất của công ty TNHH Hương Đạt; 
- Văn bản số 3501/UBND-TNMT của UBND ngày 25/5/2015 của UBND thành phố về việc chủ trương sử dụng đất để xây dựng trụ sở CA phường Thanh Lương
- Văn bản số 904/TTPTQĐ-KT ngày 12/10/2017 của Trung tâm Phát triển Quỹ đất Hà Nội về việc thực hiện thu hồi đất để xây dựng trụ sở công an phường Thanh Lương
- Văn bản số 3017/VP-ĐT ngày 09/4/2019 của Văn phòng UBND thành phố về việc tiếp thu ý kiến của thanh tra thành phố về việc giải quyết đơn khiếu nại;
 - Quyết định 5996/QĐ-UBND ngày 31/10/2018 về việc phê duyệt báo cáo kinh tế kỹ thuật đầu tư xây dựng dự án trụ sở làm việc công an phường Thanh Lương thuộc công an thành phố Hà Nội</t>
  </si>
  <si>
    <t>- Văn bản số 719/UBND-TNMT ngày 6/7/2016 của UBND quận HBT về việc báo cáo khu đất còn lại sau GPMB đường Nguyễn Đình Chiểu kéo dài và phương án sử dụng; 
- VB số 6424/QHKT-KHTH ngày 06/11/2019 của sở QH - Kiến trúc về việc xem xét quy hoạch trụ sở công an phường Lê Đại Hành
- VB 5142/UBND-ĐT ngày 18/11/2019 của UBND thành phố Hà Nội  về việc chấp thuận địa điểm quy hoạch xây dựng trụ sở công an phường Lê Đại Hành</t>
  </si>
  <si>
    <t>Xây dựng HTKT sân, vườn, cây xanh tại khu ao Đông Ba</t>
  </si>
  <si>
    <t>Cải tạo, mở rộng trường mầm non Vân Hồ</t>
  </si>
  <si>
    <t>Xây dựng trụ sở UBND phường Lê Đại Hành</t>
  </si>
  <si>
    <t>Xây dựng Trường mầm non Đồng Tâm</t>
  </si>
  <si>
    <t>Xây dựng nhà văn hóa phường Trương Định tại ao Bãi Bóng 3</t>
  </si>
  <si>
    <t xml:space="preserve">Xây dựng Trường THCS Lê Ngọc Hân </t>
  </si>
  <si>
    <t>Xây dựng Nhà văn hóa phường Thanh Lương</t>
  </si>
  <si>
    <t>- Nghị quyết số 12/NQ-HĐND ngày 05/12/2018 của HĐND về chủ trương đầu tư 26 dự án thuộc kế hoạch đầu tư công trung hạn 5 năm 2016-2020 của TP Hà Nội; 
- Quyết định số 1547/QĐ ngày 01/4/2019 về việc phê duyệt Báo cáo nghiên cứu khả thỉ Dự án Xây dựng khu liên cơ quan Vân Hồ; 
- Văn bản số 225/QHKT-TMB(KHTH) ngày 14/01/2019 về việc chấp thuận bản vẽ tổng mặt bằng; 
- VB số 4371/STNMT-CCQLĐĐ ngày 17/5/2019 của Sở Tài nguyên và Môi trường về việc hướng dẫn xác định mốc giới thực hiện dự án; 
- Bản định vị mốc ngày 14/8/2019 tại thực địa giữa Sở TN&amp;MT, Ban QLDA đầu tư xây dựng công trình dân dụng và công nghiệp thành phố Hà Nội; phòng TN&amp;MT quận, Ban QLDA quận, UBND phường Lê Đại Hành và đơn vị thực hiện định vị mốc
- Đã có QĐ thu hồi đất của 01 tổ chức và thông báo thu hồi đất của 03 hộ gia đình cá nhân</t>
  </si>
  <si>
    <t>- Thông báo số 156/TB-UBND ngày 21/02/2018 của Tập thể UBND thành phố Hà Nội về việc Đồng ý cho công ty Thái Thịnh làm thủ tục nhận chuyển nhượng quyền sử dụng đất, mua tài sản, hoa màu trên đất; 
- Văn bản số 3012/QHKT-KHTH ngày 25/5/2018 của Sở Quy hoạch kiến trúc về việc có ý kiến về sự phù hợp với quy hoạch; 
- VB số 6104/STNMT-CCQLĐĐ ngày 30/8/2018 của Sở TN&amp;MT về việc hướng dẫn UBND quận HBT và Công Ty Thái Thịnh đăng ký, cập nhật vào KHSDĐ hàng năm;
- Biên bản về việc thống nhất để lại 1 phần đất làm nhà văn hóa, khi công ty Cp BĐS Thái Thịnh lập dự án Khu thương mại dịch vụ tại khu đất có địa điểm cạnh hồ cần; Công ty để lại 1 ô đất có diện tích khoảng 230m2 bàn giao cho UBND phường Vĩnh Tuy lập dự án xây dựng nhà văn hóa phường
- VB số 859/UBND-TN&amp;MT ngày 18/7/2019 của UBND quận về việc phúc đáp văn bản số 2226/STNMT-CCQLĐĐ ngày 22/3/2019 của sở TNMT
- Bản định vị mốc giới giữa sở TNMT và công ty cổ phần BĐS Thái Thịnh ngày 13/11/2019</t>
  </si>
  <si>
    <t xml:space="preserve">GPMB, tu bổ tôn tạo và phát huy giá trị kiến trúc, nghệ thuật, thắng cảnh hồ Thiền Quang và di tích chùa Quang Hoa, Thiền Quang, Pháp Hoa, </t>
  </si>
  <si>
    <t>- Văn bản số 185/UBND-TCKH ngày 22/2/2019 của UBND quận về việc giao nhiệm vụ lập báo cáo đề cuất chủ trương
- Nghị quyết số 08/NQ-HĐND ngày 20/5/2020 của HĐND quận Hai Bà Trưng về việc phê duyệt chủ trương đầu tư dự án
- Kế hoạch số 99/KH-UBND quận HBT ngày 27/5/2020 về đầu tư công trung hạn giai đoạn 2021 - 2025; dự án bố trí thực hiện năm 2020-2022
- Thời gian thực hiện dự án: 2020- 2022</t>
  </si>
  <si>
    <t>- TB số 4661/TB-BVHTTDL ngày 30/10/2017 của Bộ  Văn hóa, Thể thao và Du lịch về kết luận của Thứ Trưởng về việc thống nhất chủ trương GPMB và tôn tạo di tích; 
- VB số 4573/SVHTT-QLDT ngày 05/12/2017 của Sở VH và TT về việc thực hiện TB 4661/TB-BVHTTDL ngày 30/10/2017. 
- VB số 57/HĐND-VP ngày 20/6/2018 của HĐND quận HBT về việc phê duyệt chủ trương đầu tư;
- Kế hoạch số 99/KH-UBND quận HBT ngày 27/5/2020 về đầu tư công trung hạn giai đoạn 2021 - 2025; dự án bố trí thực hiện năm 2020-2022
- VB số 3218/BVHTTDL-DSVH ngày 01/9/2020 của Bộ Văn Hóa, Thể thao và Du lịch về việc thẩm định Dự án GPMB, tu bổ, tôn tạo và phát huy giá trị di tích hồ Thiền Quang, chùa Quang Hoa, chùa Thiền Quang, chùa Pháp Hoa
- Thời gian thực hiện dự án: Năm 2018 - 2022</t>
  </si>
  <si>
    <t>- VB số 1237/UBND-TN&amp;MT ngày 26/10/2016 của UBND quận HBT về việc xin chấp thuận chủ trương thu hồi và điều chỉnh quỹ đất nông nghiệp; 
- VB số 2493/STNMT-CCQLĐĐ ngày 30/3/2018 về việc hướng dẫn UBND quận HBT lập phướng án đối với điểm đất nông nghiệp; 
- Văn bản số 1014/UBND-TCKH ngày 23/7/2018 của UBND quận giao nhiệm vụ  cho Ban QLDA lập báo cáo đầu tư xây dựng  dự án;  
- Nghị quyết số 06/NQ-HĐND ngày 20/6/2019 của HĐND quận Hai Bà Trưng về việc điều chỉnh chủ trương đầu tư dự án; 
- Kế hoạch số 99/KH-UBND quận HBT ngày 27/5/2020 về đầu tư công trung hạn giai đoạn 2021 - 2025; dự án bố trí thực hiện năm 2019-2023
- Hiện nay Ban đã tổ chức đo đạc, đã có chỉ giới đường đỏ khu đất. Hiện đang lập điều chỉnh cục bộ quy hoạch chi tiết trình sở QHKT thẩm định. Dự kiến thành phố phê duyệt trong Quý 4/2020
- Thời gian thực hiện dự án: 2019 - 2023</t>
  </si>
  <si>
    <t>- VB số 1425/UBND-QLĐT ngày 21/11/2012 của UBND quậ HBT về việc phê duyệt tổng mặt bằng và phương án kiến trúc; 
- Quyết định số 1652/QĐ-UBND ngày 24/4/2013 của UBND quận HBT về phê duyệt dự án đầu tư; 
- Quyết định số 5331/QĐ-UBND ngày 26/12/2013 của UBND quận HBT về phê duyệt bản vẽ thi công - dự toán; 
- Các quyết định thu hồi đất; Biên bản khởi công ngày 31/10/2017
- QĐ số 5850/QĐ-UBND ngày 16/12/2019 về việc phê duyệt điều chỉnh thời gian thực hiện dự án 
- Kế hoạch số 99/KH-UBND quận HBT ngày 27/5/2020 về đầu tư công trung hạn giai đoạn 2021 - 2025; Đầu tư công 2021</t>
  </si>
  <si>
    <t>- Quyết định số 2933/QĐ-UBND ngày 12/9/2014 về việc  phê duyệt Báo cáo kinh tế kỹ thuật công trình Xây dựng trụ sở UBND Lê Đại Hành;  
- Biên bản bàn giao mốc giới giữa sở TNMT và UBND quận HBT ngày 12/12/2014
- QĐ 2084/QĐ-UBND ngày 26/5/2017 của UBND quận Hai Bà Trưng về việc phê duyệt điều chỉnh Báo cáo kinh tế kỹ thuật và giá gói thầu giai đoạn thực hiện dự án
- VB số 969/UBND-TN&amp;MT ngày 12/7/2018 của UBND quận Hai Bà Trưng báo cáo UBND thành phố về việc thực hiện dự án xây dựng trụ sở UBND Lê Đại Hành; 
- Văn bản số 6668/VP-DD1 ngày 24/8/2018 của Văn phòng UBND Thành phố Hà Nội về việc tổng hợp kết quả vụ việc giải quyết khiếu nại tại số 161-163 phố Mai Hắc Đế, quận Hai Bà Trưng; 
- Kế hoạch số 99/KH-UBND quận HBT ngày 27/5/2020 về đầu tư công trung hạn giai đoạn 2021 - 2025; Đầu tư công năm 2021</t>
  </si>
  <si>
    <t>- Báo cáo 296/BC-UBND ngày 22/8/2018 của UBND quận xin chủ trương của UBND thành phố chấp thuận; 
- Quyết định số 651/QĐ-UBND ngày 5/02/2018 của UBND thành phố về việc phê duyệt phương án sử dụng đất sau sắp xếp công ty TNHH MTV Điện Ảnh Hà Nội; 
- NQ số 09/NQ-HĐND ngày 29/10/2019 của HĐND quận Hai Bà Trưng về việc phê duyệt chủ trương đầu tư
- Biên định vị tọa độ mốc giới được Sở TNMT bàn giao ngày 31/12/2019
- Kế hoạch số 99/KH-UBND quận HBT ngày 27/5/2020 về đầu tư công trung hạn giai đoạn 2021 - 2025; dự án bố trí thực hiện năm 2020-2022
- Thời gian thực hiện dự án: 2019- 2022</t>
  </si>
  <si>
    <t>- Văn bản số 309/UBND-TCKH của UBND quận HBT ngày 20/3/2018 về việc giao nhiệm vụ lập chủ trương đầu tư dự án Kết nối đường qua công ty xe bus với dự án 423 Minh Khai; 
- Thông báo số 1387-TB/QU ngày 18/10/2019 của Quận Ủy HBT về kết luận của Ban thường vụ Quận ủy về chủ trương đầu tư dự án;  
- NQ số 09/NQ-HĐND ngày 29/10/2019 của HĐND quận Hai Bà Trưng về việc phê duyệt chủ trương đầu tư; 
- Kế hoạch số 99/KH-UBND quận HBT ngày 27/5/2020 về đầu tư công trung hạn giai đoạn 2021 - 2025; dự án bố trí thực hiện năm 2020-2022
- VB số 2465/BQLDA  ngày 31/8/2020 về việc Thẩm định, phê duyệt hồ sơ chỉ giới đường đỏ dự án Kết nối đường qua công ty xe bus với dự án 423 Minh Khai
- Thời gian thực hiện dự án: 2019- 2023</t>
  </si>
  <si>
    <t>Khớp nối ngõ 61 Lạc Trung - Mạc Thị Bưởi và phố Minh Khai</t>
  </si>
  <si>
    <t>- Văn bản số 309/UBND-TCKH của UBND quận HBT ngày 20/3/2018 về việc giao nhiệm vụ lập chủ trương đầu tư dự án Kết nối đường qua công ty xe bus với dự án 423 Minh Khai; 
- Thông báo số 1387-TB/QU ngày 18/10/2019 của Quận Ủy HBT về kết luận của Ban thường vụ Quận ủy về chủ trương đầu tư dự án;  
- NQ số 09/NQ-HĐND ngày 29/10/2019 của HĐND quận Hai Bà Trưng về việc phê duyệt chủ trương đầu tư; 
- Kế hoạch số 99/KH-UBND quận HBT ngày 27/5/2020 về đầu tư công trung hạn giai đoạn 2021 - 2025; dự án bố trí thực hiện năm 2020-2022
- VB số 1745/VQH-TT1 ngày 07/8/2020 về việc Chỉ giới đường đỏ dự án Xây dựng đường nối ngõ 61 Lạc Trung với phố Mạc Thị Bưởi
- Thời gian thực hiện dự án: 2019- 2023</t>
  </si>
  <si>
    <t>- Báo cáo số 664/UBND-TCKH ngày 06/6/2019 của UBND quận về việc giao nhiệm vụ lập báo cáo đề xuất chủ trương đầu tư, giải pháp thiết kế sơ bộ công trình Xây dựng trường trung học cơ sở tại khu đất ký hiệu khu B, tại số 3 Lương Yên, phường Bạch Đằng; 
- NQ số 09/NQ-HĐND ngày 29/10/2019 của HĐND quận Hai Bà Trưng về việc phê duyệt chủ trương đầu tư;
- Kế hoạch số 99/KH-UBND quận HBT ngày 27/5/2020 về đầu tư công trung hạn giai đoạn 2021 - 2025; dự án bố trí thực hiện năm 2020-2022
- VB số 3343/QHKT-HTKT  ngày 30/6/2020 về việc thông tin chỉ giới đường đỏ và số liệu hạ tầng kỹ thuật phục vụ lập dự án xây dựng Trường THCS tại khu đất ký hiệu khu B, số 3 Lương Yên, phường Bạch Đằng, quận HBT.
- Thời gian thực hiện dự án: 2019- 2023</t>
  </si>
  <si>
    <t>- QĐ số 3125/QĐ-UBND ngày 17/8/2016 của UBND quận Hai Bà Trưng về việc chấp thuận chủ trương; 
- VB số 3860/QHKT-KHTH ngày 28/6/2018 của Sở Quy Hoạch  -  Kiến Trúc về việc xác định phạm vi, ranh giới, khu đất mở rộng chùa liên phái; 
- QĐ số 1629/QĐ-UBND ngày 07/5/2019 của UBNQ quận HBT về việc phê duyệt điều chỉnh chủ trương; 
- Biên bản định vị tọa độ mốc giới được Sở TNMT bàn giao cho UBND phường ngày 15/6/2020
- Kế hoạch số 99/KH-UBND quận HBT ngày 27/5/2020 về đầu tư công trung hạn giai đoạn 2021 - 2025; dự án bố trí thực hiện năm 2021
- Thời gian thực hiện dự án: 2016-2021</t>
  </si>
  <si>
    <t>- QĐ số 5003/QĐ-UBND ngày 21/10/2019 cuả UBND quận về việc phê duyệt chủ trương đầu tư
- Kế hoạch số 99/KH-UBND quận HBT ngày 27/5/2020 về đầu tư công trung hạn giai đoạn 2021 - 2025; Đầu tư công 2021
- Thời gian thực hiện dự án: 2019 - 2021</t>
  </si>
  <si>
    <t>- QĐ 902/QĐ-UBND ngày 12/04/2018 của UBND quận Hai Bà Trưng về việc phê duyệt điều chỉnh chủ trương đầu tư; 
- VB số 15/UBND-QLĐT ngày 10/10/2019 của UBND quận Hai Bà Trưng về việc chấp thuận tổng mặt bằng và phương án kiến trúc; 
- Kế hoạch số 99/KH-UBND quận HBT ngày 27/5/2020 về đầu tư công trung hạn giai đoạn 2021 - 2025; dự án bố trí thực hiện năm 2021;
- QĐ 2608/QĐ-UBND ngày 12/8/2020 của UBND quận Hai Bà Trưng về việc phê duyệt báo cáo KTHT
- Thời gian thực hiện dự án: 2018-2021</t>
  </si>
  <si>
    <t>- Văn bản số 39/HĐND-VP ngày 29/4/2016 của HĐND quận HBT về việc phê duyệt chủ trương đầu tư
- Văn bản số 3316/UBND-ĐT ngày 7/7/2017 của UBND thành phố Hà Nội về việc chấp thuận chủ trương; 
- Thông báo số 1130/TB-UBND ngày 09/11/2018 của UBND Thành phố Hà Nội về Kết luận của Chủ tịch UBND Thành phố Nguyễn Đức Chung tại buổi làm việc với lãnh đạo quận Hai Bà Trưng. 
- Kế hoạch số 99/KH-UBND quận HBT ngày 27/5/2020 về đầu tư công trung hạn giai đoạn 2021 - 2025; dự án bố trí vốn thực hiện năm 2021 (Đầu tư công 2021)</t>
  </si>
  <si>
    <t>- QĐ số 4614/QĐ-UBND ngày 28/11/2017 của UBND quận Hai Bà Trưng về việc phê duyệt chủ trương đầu tư của dự án; 
- VB số 1146/VQH-TT4 ngày 08/6/2018 của Viện Quy hoạch xây dựng HN về việc cung cấp số liệu hạ tầng kỹ thuật của dự án;  
- TTr số 1229/TTr-BQLDA ngày 19/6/2018 v/v thẩm định, phê duyệt chỉ giới đường đỏ dự án; 
- Kế hoạch số 99/KH-UBND quận HBT ngày 27/5/2020 về đầu tư công trung hạn giai đoạn 2021 - 2025; 
- Hiện đang chờ Thành phố phê duyệt quy hoạch phân khu H1.4 để phê duyệt chỉ giới đường đỏ và lập dự án, triển khai thu hồi đất; 
- Thời gian bố trí vốn thực hiện năm 2020-2022</t>
  </si>
  <si>
    <t>- Nghị quyết số 09/NQ-HĐND ngày 20/5/2020 về việc phê duyệt chủ trương đầu tư
- Kế hoạch số 99/KH-UBND quận HBT ngày 27/5/2020 về đầu tư công trung hạn giai đoạn 2021 - 2025; dự án bố trí thực hiện năm 2021
- Thời gian thực hiện dự án: năm 2020 - 2022</t>
  </si>
  <si>
    <t>- QĐ số 22/QĐ-UBND ngày 16/4/2018 về việc phê duyệt chủ trương đầu tư; 
- Quyết định số 3571/QĐ-UBND ngày 31/10/2018 của UBND quận Hai Bà Trưng về việc phê duyệt dự án đầu tư xây dựng công trình; 
- Quyết định số 2145/QĐ-UBND ngày 24/5/2019 của UBND quận Hai Bà Trưng về việc phê duyệt Thiết kế bản vẽ thi công – dự toán công trình; 
- Biên định vị tọa độ mốc giới được Sở TNMT bàn giao ngày 20/11/2019
- Kế hoạch số 99/KH-UBND quận HBT ngày 27/5/2020 về đầu tư công trung hạn giai đoạn 2021 - 2025; Đầu tư công 2021
- Thời gian thực hiện dự án: 2018-2021</t>
  </si>
  <si>
    <t>- Thông báo số 836/TB-UBND ngày 31/8/2018 của UBND thành phố Hà Nội về kết luận của đồng chí chủ tịch UBND thành phố tại cuộc họp về công tác GPMB; 
- VB số 1258/UBND-TCKH ngày 13/9/2018 của UBND quận HBT về giao nhiệm vụ lập báo cáo đề xuất chủ trương. 
- Biên bản họp ngày 10/4/2019 giữa sở Quy hoạch Kiến trúc, Sở Tài nguyên Môi trường, sở Công Thương, sở Kế hoạch Đầu Tư, Sở Tài Chính, Sở Xây Dựng về việc thống nhất phương án triển khai; 
- VB số 2002/QHKT-KHTH ngày 17/4/2019 của Sở Quy hoạch Kiến trúc về việc giải quyết kiến nghị lên quan đến việc triển khai dự án; 
- Nghị quyết số 06/NQ-HĐND ngày 20/6/2019 của HĐND quận Hai Bà Trưng về việc điều chỉnh chủ trương đầu tư dự án; 
- Văn bản số 11/UBND-QLĐT ngày 16/9/2019 về việc chấp thuận quy hoạch tổng mặt bằng dự án.
- Các thông báo thu hồi đất năm 2020, đang điều tra khảo sát.
- Thời gian thực hiện dự án: 2018-2020</t>
  </si>
  <si>
    <t>- QĐ số 1480/QĐ-UBND ngày 28/4/2016 của UBND quận HBT về việc phê duyệt chủ trương đầu tư; 
- QĐ số 4154/QĐ-UBND ngày 10/10/2017 của UBND quận về việc phê duyệt dự án
- Thời gian thực hiện dự án: 2017-2019</t>
  </si>
  <si>
    <t>- VB số 126/HĐND-VP ngày 27/10/2017 của HĐND quận HBT về việc phê duyệt chủ trương đầu tư dự án; 
- VB số 10/UBND-QLĐT ngày 15/10/2018 v/v chấp thuận bản vẽ điều chỉnh TMB và phương án kiến trúc dự án; 
- Quyết định số 3573/QĐ-UBND ngày 31/10/2018 của UBND quận Hai Bà Trưng về việc phê duyệt đầu tư xây dựng dự án
- Biên định vị tọa độ mốc giới được Sở TNMT bàn giao ngày 27/12/2019
- Kế hoạch số 99/KH-UBND quận HBT ngày 27/5/2020 về đầu tư công trung hạn giai đoạn 2021 - 2025;  (Đầu tư công năm 2021)
- Thông báo số 292/TB-UBND ngày 20/8/2020 của UBND quận về việc thu hồi đất
- Thời gian thực hiện dự án: 2017-2021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</si>
</sst>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
    <numFmt numFmtId="166" formatCode="0.000000"/>
    <numFmt numFmtId="167" formatCode="0.00000"/>
    <numFmt numFmtId="168" formatCode="#.##0.0000"/>
    <numFmt numFmtId="169" formatCode="&quot;Yes&quot;;&quot;Yes&quot;;&quot;No&quot;"/>
    <numFmt numFmtId="170" formatCode="&quot;True&quot;;&quot;True&quot;;&quot;False&quot;"/>
    <numFmt numFmtId="171" formatCode="&quot;On&quot;;&quot;On&quot;;&quot;Off&quot;"/>
    <numFmt numFmtId="172" formatCode="[$€-2]\ #,##0.00_);[Red]\([$€-2]\ #,##0.00\)"/>
    <numFmt numFmtId="173" formatCode="0.000"/>
    <numFmt numFmtId="174" formatCode="0.0"/>
  </numFmts>
  <fonts count="56">
    <font>
      <sz val="11"/>
      <color theme="1"/>
      <name val="Calibri"/>
      <family val="2"/>
    </font>
    <font>
      <sz val="11"/>
      <color indexed="8"/>
      <name val="Calibri"/>
      <family val="2"/>
    </font>
    <font>
      <b/>
      <sz val="12"/>
      <name val="Times New Roman"/>
      <family val="1"/>
    </font>
    <font>
      <sz val="12"/>
      <name val="Times New Roman"/>
      <family val="1"/>
    </font>
    <font>
      <i/>
      <sz val="12"/>
      <name val="Times New Roman"/>
      <family val="1"/>
    </font>
    <font>
      <b/>
      <i/>
      <sz val="12"/>
      <name val="Times New Roman"/>
      <family val="1"/>
    </font>
    <font>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b/>
      <sz val="12"/>
      <color indexed="8"/>
      <name val="Times New Roman"/>
      <family val="1"/>
    </font>
    <font>
      <b/>
      <i/>
      <sz val="12"/>
      <color indexed="8"/>
      <name val="Times New Roman"/>
      <family val="1"/>
    </font>
    <font>
      <b/>
      <i/>
      <sz val="12"/>
      <color indexed="8"/>
      <name val="Calibri"/>
      <family val="2"/>
    </font>
    <font>
      <b/>
      <sz val="12"/>
      <color indexed="8"/>
      <name val="Calibri"/>
      <family val="2"/>
    </font>
    <font>
      <b/>
      <i/>
      <sz val="12"/>
      <name val="Calibri"/>
      <family val="2"/>
    </font>
    <font>
      <b/>
      <sz val="12"/>
      <name val="Calibri"/>
      <family val="2"/>
    </font>
    <font>
      <sz val="12"/>
      <color indexed="10"/>
      <name val="Calibri"/>
      <family val="2"/>
    </font>
    <font>
      <sz val="11"/>
      <name val="Calibri"/>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b/>
      <i/>
      <sz val="12"/>
      <color theme="1"/>
      <name val="Times New Roman"/>
      <family val="1"/>
    </font>
    <font>
      <b/>
      <i/>
      <sz val="12"/>
      <color theme="1"/>
      <name val="Calibri"/>
      <family val="2"/>
    </font>
    <font>
      <b/>
      <sz val="12"/>
      <color theme="1"/>
      <name val="Calibri"/>
      <family val="2"/>
    </font>
    <font>
      <sz val="12"/>
      <color rgb="FFFF0000"/>
      <name val="Times New Roman"/>
      <family val="1"/>
    </font>
    <font>
      <sz val="12"/>
      <color rgb="FFFF0000"/>
      <name val="Calibri"/>
      <family val="2"/>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9">
    <xf numFmtId="0" fontId="0" fillId="0" borderId="0" xfId="0" applyFont="1" applyAlignment="1">
      <alignment/>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164" fontId="3" fillId="0" borderId="10" xfId="0" applyNumberFormat="1" applyFont="1" applyFill="1" applyBorder="1" applyAlignment="1">
      <alignment horizontal="center" vertical="center"/>
    </xf>
    <xf numFmtId="165" fontId="3" fillId="0" borderId="10" xfId="0"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vertical="center" wrapText="1"/>
    </xf>
    <xf numFmtId="1" fontId="3" fillId="0" borderId="10"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xf>
    <xf numFmtId="0" fontId="3" fillId="33" borderId="10" xfId="0" applyFont="1" applyFill="1" applyBorder="1" applyAlignment="1">
      <alignment horizontal="center" vertical="center" wrapText="1"/>
    </xf>
    <xf numFmtId="165" fontId="3" fillId="33" borderId="10" xfId="0" applyNumberFormat="1" applyFont="1" applyFill="1" applyBorder="1" applyAlignment="1">
      <alignment horizontal="center" vertical="center"/>
    </xf>
    <xf numFmtId="0" fontId="3" fillId="33"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5" fillId="0" borderId="0" xfId="0" applyFont="1" applyFill="1" applyBorder="1" applyAlignment="1">
      <alignment vertical="center"/>
    </xf>
    <xf numFmtId="0" fontId="3" fillId="0" borderId="10" xfId="0" applyFont="1" applyFill="1" applyBorder="1" applyAlignment="1">
      <alignment horizontal="center" vertical="center"/>
    </xf>
    <xf numFmtId="0" fontId="3" fillId="0" borderId="0" xfId="0" applyFont="1" applyFill="1" applyAlignment="1">
      <alignment vertical="center" wrapText="1"/>
    </xf>
    <xf numFmtId="0" fontId="2" fillId="0" borderId="10" xfId="0" applyFont="1" applyBorder="1" applyAlignment="1">
      <alignment horizontal="center" vertical="center" wrapText="1"/>
    </xf>
    <xf numFmtId="165" fontId="3" fillId="0" borderId="10" xfId="0" applyNumberFormat="1" applyFont="1" applyBorder="1" applyAlignment="1">
      <alignment horizontal="center" vertical="center" wrapText="1"/>
    </xf>
    <xf numFmtId="0" fontId="3" fillId="0" borderId="10" xfId="0" applyFont="1" applyBorder="1" applyAlignment="1">
      <alignment horizontal="justify" vertical="center" wrapText="1"/>
    </xf>
    <xf numFmtId="0" fontId="3" fillId="0" borderId="10" xfId="0" applyFont="1" applyBorder="1" applyAlignment="1">
      <alignment horizontal="center" vertical="center" wrapText="1"/>
    </xf>
    <xf numFmtId="165" fontId="3" fillId="0" borderId="10" xfId="0" applyNumberFormat="1" applyFont="1" applyBorder="1" applyAlignment="1">
      <alignment horizontal="center" vertical="center" wrapText="1"/>
    </xf>
    <xf numFmtId="0" fontId="23" fillId="0" borderId="0" xfId="0" applyFont="1" applyAlignment="1">
      <alignment vertical="center"/>
    </xf>
    <xf numFmtId="0" fontId="49" fillId="0" borderId="10" xfId="0" applyFont="1" applyBorder="1" applyAlignment="1">
      <alignment horizontal="center" vertical="center" wrapText="1"/>
    </xf>
    <xf numFmtId="0" fontId="2" fillId="0" borderId="0" xfId="0" applyFont="1" applyAlignment="1">
      <alignment vertical="center" wrapText="1"/>
    </xf>
    <xf numFmtId="0" fontId="50" fillId="0" borderId="10" xfId="0" applyFont="1" applyBorder="1" applyAlignment="1">
      <alignment horizontal="center" vertical="center" wrapText="1"/>
    </xf>
    <xf numFmtId="0" fontId="3" fillId="0" borderId="0" xfId="0" applyFont="1" applyFill="1" applyBorder="1" applyAlignment="1">
      <alignment vertical="center" wrapText="1"/>
    </xf>
    <xf numFmtId="0" fontId="5" fillId="0" borderId="0" xfId="0" applyFont="1" applyFill="1" applyAlignment="1">
      <alignment vertical="center"/>
    </xf>
    <xf numFmtId="0" fontId="4" fillId="0" borderId="0" xfId="0" applyFont="1" applyFill="1" applyAlignment="1">
      <alignment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Fill="1" applyBorder="1" applyAlignment="1">
      <alignment vertical="center" wrapText="1"/>
    </xf>
    <xf numFmtId="0" fontId="23" fillId="0" borderId="0" xfId="0" applyFont="1" applyFill="1" applyAlignment="1">
      <alignment vertical="center"/>
    </xf>
    <xf numFmtId="0" fontId="51" fillId="0" borderId="10" xfId="0" applyFont="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52" fillId="0" borderId="10" xfId="0" applyFont="1" applyBorder="1" applyAlignment="1">
      <alignment vertical="center"/>
    </xf>
    <xf numFmtId="0" fontId="5" fillId="0" borderId="0" xfId="0" applyFont="1" applyFill="1" applyAlignment="1">
      <alignment vertical="center" wrapText="1"/>
    </xf>
    <xf numFmtId="0" fontId="28" fillId="0" borderId="0" xfId="0" applyFont="1" applyAlignment="1">
      <alignment vertical="center"/>
    </xf>
    <xf numFmtId="0" fontId="2" fillId="0" borderId="0" xfId="0" applyFont="1" applyFill="1" applyAlignment="1">
      <alignment vertical="center" wrapText="1"/>
    </xf>
    <xf numFmtId="165" fontId="3" fillId="0" borderId="0" xfId="0" applyNumberFormat="1" applyFont="1" applyFill="1" applyAlignment="1">
      <alignment vertical="center" wrapText="1"/>
    </xf>
    <xf numFmtId="0" fontId="23" fillId="0" borderId="0" xfId="0" applyFont="1" applyAlignment="1">
      <alignment horizontal="center" vertical="center"/>
    </xf>
    <xf numFmtId="0" fontId="3" fillId="0" borderId="10" xfId="0" applyFont="1" applyFill="1" applyBorder="1" applyAlignment="1" quotePrefix="1">
      <alignment horizontal="left" vertical="center" wrapText="1"/>
    </xf>
    <xf numFmtId="49" fontId="3" fillId="0" borderId="10" xfId="0" applyNumberFormat="1" applyFont="1" applyFill="1" applyBorder="1" applyAlignment="1" quotePrefix="1">
      <alignment horizontal="left" vertical="center" wrapText="1"/>
    </xf>
    <xf numFmtId="0" fontId="3" fillId="33" borderId="10" xfId="0" applyFont="1" applyFill="1" applyBorder="1" applyAlignment="1" quotePrefix="1">
      <alignment horizontal="left" vertical="center" wrapText="1"/>
    </xf>
    <xf numFmtId="0" fontId="3" fillId="0" borderId="10" xfId="0" applyFont="1" applyBorder="1" applyAlignment="1" quotePrefix="1">
      <alignment horizontal="left" vertical="center" wrapText="1"/>
    </xf>
    <xf numFmtId="0" fontId="29" fillId="0" borderId="0" xfId="0" applyFont="1" applyAlignment="1">
      <alignment vertical="center"/>
    </xf>
    <xf numFmtId="0" fontId="53" fillId="0" borderId="10" xfId="0" applyFont="1" applyFill="1" applyBorder="1" applyAlignment="1">
      <alignment horizontal="center" vertical="center" wrapText="1"/>
    </xf>
    <xf numFmtId="0" fontId="53" fillId="0" borderId="0" xfId="0" applyFont="1" applyFill="1" applyAlignment="1">
      <alignment vertical="center"/>
    </xf>
    <xf numFmtId="0" fontId="2" fillId="0" borderId="10" xfId="0" applyFont="1" applyFill="1" applyBorder="1" applyAlignment="1">
      <alignment horizontal="center" vertical="center" wrapText="1"/>
    </xf>
    <xf numFmtId="0" fontId="54" fillId="0" borderId="0" xfId="0" applyFont="1" applyAlignment="1">
      <alignment vertical="center"/>
    </xf>
    <xf numFmtId="0" fontId="3"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165" fontId="3" fillId="33" borderId="10" xfId="0" applyNumberFormat="1" applyFont="1" applyFill="1" applyBorder="1" applyAlignment="1">
      <alignment horizontal="center" vertical="center"/>
    </xf>
    <xf numFmtId="0" fontId="31" fillId="0" borderId="0" xfId="0" applyFont="1" applyAlignment="1">
      <alignment/>
    </xf>
    <xf numFmtId="0" fontId="2"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0" fillId="0" borderId="10" xfId="0" applyFont="1" applyBorder="1" applyAlignment="1">
      <alignment vertical="center" wrapText="1"/>
    </xf>
    <xf numFmtId="0" fontId="49"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left" vertical="center" wrapText="1"/>
    </xf>
    <xf numFmtId="0" fontId="50" fillId="0" borderId="10" xfId="0" applyFont="1" applyBorder="1" applyAlignment="1">
      <alignment horizontal="justify" vertical="center" wrapText="1"/>
    </xf>
    <xf numFmtId="0" fontId="2" fillId="0" borderId="0" xfId="0" applyFont="1" applyBorder="1" applyAlignment="1">
      <alignment horizontal="left" vertical="center" wrapText="1"/>
    </xf>
    <xf numFmtId="0" fontId="2" fillId="0" borderId="11" xfId="0" applyFont="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left" vertical="center" wrapText="1"/>
    </xf>
    <xf numFmtId="0" fontId="3" fillId="34" borderId="10" xfId="0" applyFont="1" applyFill="1" applyBorder="1" applyAlignment="1">
      <alignment horizontal="center" vertical="center"/>
    </xf>
    <xf numFmtId="165" fontId="3" fillId="34" borderId="10" xfId="0" applyNumberFormat="1" applyFont="1" applyFill="1" applyBorder="1" applyAlignment="1">
      <alignment horizontal="center" vertical="center"/>
    </xf>
    <xf numFmtId="0" fontId="3" fillId="34" borderId="10" xfId="0" applyFont="1" applyFill="1" applyBorder="1" applyAlignment="1" quotePrefix="1">
      <alignment horizontal="left" vertical="center" wrapText="1"/>
    </xf>
    <xf numFmtId="0" fontId="3" fillId="34" borderId="0" xfId="0" applyFont="1" applyFill="1" applyBorder="1" applyAlignment="1">
      <alignment vertical="center" wrapText="1"/>
    </xf>
    <xf numFmtId="0" fontId="3" fillId="34" borderId="0" xfId="0" applyFont="1" applyFill="1" applyAlignment="1">
      <alignment vertical="center" wrapText="1"/>
    </xf>
    <xf numFmtId="165" fontId="3" fillId="34" borderId="0" xfId="0" applyNumberFormat="1" applyFont="1" applyFill="1" applyAlignment="1">
      <alignment vertical="center" wrapText="1"/>
    </xf>
    <xf numFmtId="164" fontId="3" fillId="34" borderId="10" xfId="0" applyNumberFormat="1" applyFont="1" applyFill="1" applyBorder="1" applyAlignment="1">
      <alignment horizontal="center" vertical="center"/>
    </xf>
    <xf numFmtId="165" fontId="3" fillId="34" borderId="10" xfId="0" applyNumberFormat="1"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0" fontId="3" fillId="34" borderId="0" xfId="0" applyFont="1" applyFill="1" applyBorder="1" applyAlignment="1">
      <alignment vertical="center"/>
    </xf>
    <xf numFmtId="0" fontId="3" fillId="34" borderId="0" xfId="0" applyFont="1" applyFill="1" applyAlignment="1">
      <alignment vertical="center"/>
    </xf>
    <xf numFmtId="0" fontId="3" fillId="34" borderId="10" xfId="0" applyFont="1" applyFill="1" applyBorder="1" applyAlignment="1">
      <alignment vertical="center" wrapText="1"/>
    </xf>
    <xf numFmtId="0" fontId="5" fillId="34" borderId="0" xfId="0" applyFont="1" applyFill="1" applyAlignment="1">
      <alignment vertical="center"/>
    </xf>
    <xf numFmtId="0" fontId="55" fillId="34" borderId="10" xfId="0" applyFont="1" applyFill="1" applyBorder="1" applyAlignment="1" quotePrefix="1">
      <alignment horizontal="left" vertical="center" wrapText="1"/>
    </xf>
    <xf numFmtId="0" fontId="3" fillId="35" borderId="10" xfId="0" applyFont="1" applyFill="1" applyBorder="1" applyAlignment="1">
      <alignment horizontal="center" vertical="center" wrapText="1"/>
    </xf>
    <xf numFmtId="0" fontId="3" fillId="35" borderId="10" xfId="0" applyFont="1" applyFill="1" applyBorder="1" applyAlignment="1">
      <alignment horizontal="left" vertical="center" wrapText="1"/>
    </xf>
    <xf numFmtId="0" fontId="3" fillId="35" borderId="10" xfId="0" applyFont="1" applyFill="1" applyBorder="1" applyAlignment="1">
      <alignment horizontal="center" vertical="center"/>
    </xf>
    <xf numFmtId="165" fontId="3" fillId="35" borderId="10" xfId="0" applyNumberFormat="1" applyFont="1" applyFill="1" applyBorder="1" applyAlignment="1">
      <alignment horizontal="center" vertical="center"/>
    </xf>
    <xf numFmtId="0" fontId="3" fillId="35" borderId="10" xfId="0" applyFont="1" applyFill="1" applyBorder="1" applyAlignment="1" quotePrefix="1">
      <alignment horizontal="left" vertical="center" wrapText="1"/>
    </xf>
    <xf numFmtId="165" fontId="3" fillId="35" borderId="10" xfId="0" applyNumberFormat="1" applyFont="1" applyFill="1" applyBorder="1" applyAlignment="1">
      <alignment horizontal="center" vertical="center" wrapText="1"/>
    </xf>
    <xf numFmtId="164" fontId="3" fillId="35" borderId="10" xfId="0" applyNumberFormat="1" applyFont="1" applyFill="1" applyBorder="1" applyAlignment="1">
      <alignment horizontal="center" vertical="center"/>
    </xf>
    <xf numFmtId="164" fontId="5" fillId="35" borderId="10" xfId="0" applyNumberFormat="1" applyFont="1" applyFill="1" applyBorder="1" applyAlignment="1">
      <alignment horizontal="center" vertical="center"/>
    </xf>
    <xf numFmtId="0" fontId="55" fillId="35" borderId="10" xfId="0" applyFont="1" applyFill="1" applyBorder="1" applyAlignment="1" quotePrefix="1">
      <alignment horizontal="left" vertical="center" wrapText="1"/>
    </xf>
    <xf numFmtId="164" fontId="3" fillId="35" borderId="10" xfId="0" applyNumberFormat="1" applyFont="1" applyFill="1" applyBorder="1" applyAlignment="1">
      <alignment horizontal="center" vertical="center" wrapText="1"/>
    </xf>
    <xf numFmtId="0" fontId="3" fillId="35" borderId="10" xfId="0" applyFont="1" applyFill="1" applyBorder="1" applyAlignment="1">
      <alignment horizontal="left" vertical="center" wrapText="1"/>
    </xf>
    <xf numFmtId="0" fontId="3" fillId="35" borderId="10" xfId="0" applyFont="1" applyFill="1" applyBorder="1" applyAlignment="1">
      <alignment horizontal="center" vertical="center"/>
    </xf>
    <xf numFmtId="0" fontId="3" fillId="35" borderId="10" xfId="0" applyFont="1" applyFill="1" applyBorder="1" applyAlignment="1">
      <alignment horizontal="center" vertical="center" wrapText="1"/>
    </xf>
    <xf numFmtId="165" fontId="3" fillId="35" borderId="10" xfId="0" applyNumberFormat="1" applyFont="1" applyFill="1" applyBorder="1" applyAlignment="1">
      <alignment horizontal="center" vertical="center"/>
    </xf>
    <xf numFmtId="165" fontId="3" fillId="35" borderId="10" xfId="0" applyNumberFormat="1" applyFont="1" applyFill="1" applyBorder="1" applyAlignment="1">
      <alignment horizontal="center" vertical="center" wrapText="1"/>
    </xf>
    <xf numFmtId="0" fontId="3" fillId="35" borderId="10" xfId="0" applyFont="1" applyFill="1" applyBorder="1" applyAlignment="1">
      <alignment horizontal="justify" vertical="center" wrapText="1"/>
    </xf>
    <xf numFmtId="0" fontId="3" fillId="35" borderId="10" xfId="0" applyFont="1" applyFill="1" applyBorder="1" applyAlignment="1">
      <alignment horizontal="justify" vertical="center" wrapText="1"/>
    </xf>
    <xf numFmtId="1" fontId="3" fillId="35" borderId="10" xfId="0" applyNumberFormat="1" applyFont="1" applyFill="1" applyBorder="1" applyAlignment="1">
      <alignment horizontal="center" vertical="center" wrapText="1"/>
    </xf>
    <xf numFmtId="0" fontId="3" fillId="35" borderId="10"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O68"/>
  <sheetViews>
    <sheetView tabSelected="1" zoomScale="73" zoomScaleNormal="73" zoomScalePageLayoutView="0" workbookViewId="0" topLeftCell="A61">
      <selection activeCell="E67" sqref="E67"/>
    </sheetView>
  </sheetViews>
  <sheetFormatPr defaultColWidth="9.140625" defaultRowHeight="15"/>
  <cols>
    <col min="1" max="1" width="6.421875" style="22" customWidth="1"/>
    <col min="2" max="2" width="39.28125" style="22" customWidth="1"/>
    <col min="3" max="3" width="10.00390625" style="22" customWidth="1"/>
    <col min="4" max="4" width="19.57421875" style="22" customWidth="1"/>
    <col min="5" max="5" width="9.8515625" style="22" customWidth="1"/>
    <col min="6" max="6" width="9.57421875" style="22" customWidth="1"/>
    <col min="7" max="7" width="9.28125" style="22" customWidth="1"/>
    <col min="8" max="8" width="12.00390625" style="22" customWidth="1"/>
    <col min="9" max="9" width="19.28125" style="22" customWidth="1"/>
    <col min="10" max="10" width="75.421875" style="22" customWidth="1"/>
    <col min="11" max="11" width="25.7109375" style="22" customWidth="1"/>
    <col min="12" max="61" width="9.140625" style="22" hidden="1" customWidth="1"/>
    <col min="62" max="79" width="9.140625" style="22" customWidth="1"/>
    <col min="80" max="16384" width="9.140625" style="22" customWidth="1"/>
  </cols>
  <sheetData>
    <row r="1" spans="1:10" ht="20.25" customHeight="1">
      <c r="A1" s="62" t="s">
        <v>185</v>
      </c>
      <c r="B1" s="62"/>
      <c r="C1" s="62"/>
      <c r="D1" s="24"/>
      <c r="E1" s="24"/>
      <c r="F1" s="24"/>
      <c r="G1" s="24"/>
      <c r="H1" s="24"/>
      <c r="I1" s="24"/>
      <c r="J1" s="24"/>
    </row>
    <row r="2" spans="1:11" ht="26.25" customHeight="1">
      <c r="A2" s="63" t="s">
        <v>186</v>
      </c>
      <c r="B2" s="63"/>
      <c r="C2" s="63"/>
      <c r="D2" s="63"/>
      <c r="E2" s="63"/>
      <c r="F2" s="63"/>
      <c r="G2" s="63"/>
      <c r="H2" s="63"/>
      <c r="I2" s="63"/>
      <c r="J2" s="63"/>
      <c r="K2" s="63"/>
    </row>
    <row r="3" spans="1:11" ht="15.75">
      <c r="A3" s="59" t="s">
        <v>0</v>
      </c>
      <c r="B3" s="59" t="s">
        <v>1</v>
      </c>
      <c r="C3" s="59" t="s">
        <v>17</v>
      </c>
      <c r="D3" s="59" t="s">
        <v>2</v>
      </c>
      <c r="E3" s="59" t="s">
        <v>14</v>
      </c>
      <c r="F3" s="59" t="s">
        <v>15</v>
      </c>
      <c r="G3" s="59"/>
      <c r="H3" s="59" t="s">
        <v>3</v>
      </c>
      <c r="I3" s="59"/>
      <c r="J3" s="59" t="s">
        <v>4</v>
      </c>
      <c r="K3" s="59" t="s">
        <v>16</v>
      </c>
    </row>
    <row r="4" spans="1:11" ht="15.75">
      <c r="A4" s="59"/>
      <c r="B4" s="59"/>
      <c r="C4" s="59"/>
      <c r="D4" s="59"/>
      <c r="E4" s="59"/>
      <c r="F4" s="59"/>
      <c r="G4" s="59"/>
      <c r="H4" s="59"/>
      <c r="I4" s="59"/>
      <c r="J4" s="59"/>
      <c r="K4" s="59"/>
    </row>
    <row r="5" spans="1:11" ht="31.5">
      <c r="A5" s="59"/>
      <c r="B5" s="59"/>
      <c r="C5" s="59"/>
      <c r="D5" s="59"/>
      <c r="E5" s="59"/>
      <c r="F5" s="17" t="s">
        <v>5</v>
      </c>
      <c r="G5" s="17" t="s">
        <v>6</v>
      </c>
      <c r="H5" s="17" t="s">
        <v>7</v>
      </c>
      <c r="I5" s="17" t="s">
        <v>8</v>
      </c>
      <c r="J5" s="59"/>
      <c r="K5" s="59"/>
    </row>
    <row r="6" spans="1:16" s="32" customFormat="1" ht="27" customHeight="1">
      <c r="A6" s="49" t="s">
        <v>9</v>
      </c>
      <c r="B6" s="60" t="s">
        <v>176</v>
      </c>
      <c r="C6" s="60"/>
      <c r="D6" s="60"/>
      <c r="E6" s="60"/>
      <c r="F6" s="60"/>
      <c r="G6" s="60"/>
      <c r="H6" s="60"/>
      <c r="I6" s="60"/>
      <c r="J6" s="60"/>
      <c r="K6" s="55"/>
      <c r="M6" s="32">
        <f>M7+#REF!+#REF!</f>
        <v>29</v>
      </c>
      <c r="P6" s="32" t="s">
        <v>118</v>
      </c>
    </row>
    <row r="7" spans="1:130" s="36" customFormat="1" ht="25.5" customHeight="1">
      <c r="A7" s="23" t="s">
        <v>13</v>
      </c>
      <c r="B7" s="58" t="s">
        <v>177</v>
      </c>
      <c r="C7" s="58"/>
      <c r="D7" s="58"/>
      <c r="E7" s="58"/>
      <c r="F7" s="58"/>
      <c r="G7" s="58"/>
      <c r="H7" s="58"/>
      <c r="I7" s="58"/>
      <c r="J7" s="58"/>
      <c r="K7" s="55"/>
      <c r="M7" s="36">
        <f>SUM(M10:M55)</f>
        <v>8</v>
      </c>
      <c r="BG7" s="39"/>
      <c r="BH7" s="39"/>
      <c r="BI7" s="39"/>
      <c r="BJ7" s="39"/>
      <c r="BK7" s="39"/>
      <c r="BL7" s="39"/>
      <c r="BM7" s="39"/>
      <c r="BN7" s="39"/>
      <c r="BO7" s="39"/>
      <c r="BP7" s="39"/>
      <c r="BQ7" s="39"/>
      <c r="BR7" s="39"/>
      <c r="BS7" s="39"/>
      <c r="BT7" s="39"/>
      <c r="BU7" s="39"/>
      <c r="BV7" s="39"/>
      <c r="BW7" s="39"/>
      <c r="BX7" s="39"/>
      <c r="BY7" s="39"/>
      <c r="BZ7" s="39"/>
      <c r="CA7" s="39"/>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row>
    <row r="8" spans="1:130" s="33" customFormat="1" ht="22.5" customHeight="1">
      <c r="A8" s="25" t="s">
        <v>133</v>
      </c>
      <c r="B8" s="57" t="s">
        <v>138</v>
      </c>
      <c r="C8" s="57"/>
      <c r="D8" s="57"/>
      <c r="E8" s="57"/>
      <c r="F8" s="57"/>
      <c r="G8" s="57"/>
      <c r="H8" s="57"/>
      <c r="I8" s="57"/>
      <c r="J8" s="57"/>
      <c r="K8" s="56"/>
      <c r="BG8" s="37"/>
      <c r="BH8" s="37"/>
      <c r="BI8" s="37"/>
      <c r="BJ8" s="37"/>
      <c r="BK8" s="37"/>
      <c r="BL8" s="37"/>
      <c r="BM8" s="37"/>
      <c r="BN8" s="37"/>
      <c r="BO8" s="37"/>
      <c r="BP8" s="37"/>
      <c r="BQ8" s="37"/>
      <c r="BR8" s="37"/>
      <c r="BS8" s="37"/>
      <c r="BT8" s="37"/>
      <c r="BU8" s="37"/>
      <c r="BV8" s="37"/>
      <c r="BW8" s="37"/>
      <c r="BX8" s="37"/>
      <c r="BY8" s="37"/>
      <c r="BZ8" s="37"/>
      <c r="CA8" s="37"/>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row>
    <row r="9" spans="1:223" s="28" customFormat="1" ht="183" customHeight="1">
      <c r="A9" s="80">
        <v>1</v>
      </c>
      <c r="B9" s="81" t="s">
        <v>144</v>
      </c>
      <c r="C9" s="82" t="s">
        <v>47</v>
      </c>
      <c r="D9" s="80" t="s">
        <v>89</v>
      </c>
      <c r="E9" s="83">
        <v>0.0139</v>
      </c>
      <c r="F9" s="80"/>
      <c r="G9" s="83">
        <v>0.0139</v>
      </c>
      <c r="H9" s="80" t="s">
        <v>21</v>
      </c>
      <c r="I9" s="80" t="s">
        <v>48</v>
      </c>
      <c r="J9" s="84" t="s">
        <v>234</v>
      </c>
      <c r="K9" s="1"/>
      <c r="L9" s="26" t="s">
        <v>37</v>
      </c>
      <c r="M9" s="26">
        <v>1</v>
      </c>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16"/>
      <c r="AR9" s="16"/>
      <c r="AS9" s="16"/>
      <c r="AT9" s="16"/>
      <c r="AU9" s="16"/>
      <c r="AV9" s="16"/>
      <c r="AW9" s="16"/>
      <c r="AX9" s="16"/>
      <c r="AY9" s="16"/>
      <c r="AZ9" s="16"/>
      <c r="BA9" s="16"/>
      <c r="BB9" s="16"/>
      <c r="BC9" s="16"/>
      <c r="BD9" s="16"/>
      <c r="BE9" s="16"/>
      <c r="BF9" s="16"/>
      <c r="BG9" s="16" t="s">
        <v>141</v>
      </c>
      <c r="BH9" s="40">
        <f aca="true" t="shared" si="0" ref="BH9:BH19">E9</f>
        <v>0.0139</v>
      </c>
      <c r="BI9" s="16">
        <v>1</v>
      </c>
      <c r="BJ9" s="16">
        <v>1</v>
      </c>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row>
    <row r="10" spans="1:62" s="70" customFormat="1" ht="196.5" customHeight="1">
      <c r="A10" s="64">
        <v>2</v>
      </c>
      <c r="B10" s="65" t="s">
        <v>58</v>
      </c>
      <c r="C10" s="66" t="s">
        <v>59</v>
      </c>
      <c r="D10" s="64" t="s">
        <v>35</v>
      </c>
      <c r="E10" s="67">
        <v>0.0701</v>
      </c>
      <c r="F10" s="64"/>
      <c r="G10" s="67"/>
      <c r="H10" s="64" t="s">
        <v>21</v>
      </c>
      <c r="I10" s="64" t="s">
        <v>60</v>
      </c>
      <c r="J10" s="68" t="s">
        <v>145</v>
      </c>
      <c r="K10" s="64" t="s">
        <v>190</v>
      </c>
      <c r="L10" s="69" t="s">
        <v>32</v>
      </c>
      <c r="M10" s="69">
        <v>1</v>
      </c>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BG10" s="70" t="s">
        <v>140</v>
      </c>
      <c r="BH10" s="71">
        <f t="shared" si="0"/>
        <v>0.0701</v>
      </c>
      <c r="BI10" s="70">
        <v>1</v>
      </c>
      <c r="BJ10" s="70">
        <v>2</v>
      </c>
    </row>
    <row r="11" spans="1:73" s="76" customFormat="1" ht="86.25" customHeight="1">
      <c r="A11" s="64">
        <v>3</v>
      </c>
      <c r="B11" s="65" t="s">
        <v>79</v>
      </c>
      <c r="C11" s="64" t="s">
        <v>34</v>
      </c>
      <c r="D11" s="64" t="s">
        <v>80</v>
      </c>
      <c r="E11" s="72">
        <v>0.4271</v>
      </c>
      <c r="F11" s="64"/>
      <c r="G11" s="73">
        <f>E11</f>
        <v>0.4271</v>
      </c>
      <c r="H11" s="64" t="s">
        <v>21</v>
      </c>
      <c r="I11" s="64" t="s">
        <v>21</v>
      </c>
      <c r="J11" s="68" t="s">
        <v>146</v>
      </c>
      <c r="K11" s="74"/>
      <c r="L11" s="75" t="s">
        <v>81</v>
      </c>
      <c r="M11" s="75">
        <v>1</v>
      </c>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BG11" s="70" t="s">
        <v>141</v>
      </c>
      <c r="BH11" s="71">
        <f t="shared" si="0"/>
        <v>0.4271</v>
      </c>
      <c r="BI11" s="70">
        <v>1</v>
      </c>
      <c r="BJ11" s="70"/>
      <c r="BK11" s="70"/>
      <c r="BL11" s="70"/>
      <c r="BM11" s="70"/>
      <c r="BN11" s="70"/>
      <c r="BO11" s="70"/>
      <c r="BP11" s="70"/>
      <c r="BQ11" s="70"/>
      <c r="BR11" s="70"/>
      <c r="BS11" s="70"/>
      <c r="BT11" s="70"/>
      <c r="BU11" s="70"/>
    </row>
    <row r="12" spans="1:73" s="30" customFormat="1" ht="204" customHeight="1">
      <c r="A12" s="80">
        <v>4</v>
      </c>
      <c r="B12" s="81" t="s">
        <v>223</v>
      </c>
      <c r="C12" s="80" t="s">
        <v>47</v>
      </c>
      <c r="D12" s="80" t="s">
        <v>35</v>
      </c>
      <c r="E12" s="83">
        <v>0.1568</v>
      </c>
      <c r="F12" s="80"/>
      <c r="G12" s="85">
        <v>0.1568</v>
      </c>
      <c r="H12" s="80" t="s">
        <v>21</v>
      </c>
      <c r="I12" s="80" t="s">
        <v>112</v>
      </c>
      <c r="J12" s="84" t="s">
        <v>225</v>
      </c>
      <c r="K12" s="8"/>
      <c r="L12" s="29" t="s">
        <v>70</v>
      </c>
      <c r="M12" s="29">
        <v>1</v>
      </c>
      <c r="N12" s="29"/>
      <c r="O12" s="29" t="s">
        <v>124</v>
      </c>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BG12" s="16" t="s">
        <v>141</v>
      </c>
      <c r="BH12" s="40">
        <f t="shared" si="0"/>
        <v>0.1568</v>
      </c>
      <c r="BI12" s="16">
        <v>1</v>
      </c>
      <c r="BJ12" s="16">
        <v>3</v>
      </c>
      <c r="BK12" s="16"/>
      <c r="BL12" s="16"/>
      <c r="BM12" s="16"/>
      <c r="BN12" s="16"/>
      <c r="BO12" s="16"/>
      <c r="BP12" s="16"/>
      <c r="BQ12" s="16"/>
      <c r="BR12" s="16"/>
      <c r="BS12" s="16"/>
      <c r="BT12" s="16"/>
      <c r="BU12" s="16"/>
    </row>
    <row r="13" spans="1:73" s="30" customFormat="1" ht="155.25" customHeight="1">
      <c r="A13" s="80">
        <v>5</v>
      </c>
      <c r="B13" s="81" t="s">
        <v>217</v>
      </c>
      <c r="C13" s="80" t="s">
        <v>51</v>
      </c>
      <c r="D13" s="80" t="s">
        <v>35</v>
      </c>
      <c r="E13" s="86">
        <v>0.2383</v>
      </c>
      <c r="F13" s="80"/>
      <c r="G13" s="85">
        <v>0.2383</v>
      </c>
      <c r="H13" s="80" t="s">
        <v>21</v>
      </c>
      <c r="I13" s="80" t="s">
        <v>87</v>
      </c>
      <c r="J13" s="84" t="s">
        <v>237</v>
      </c>
      <c r="K13" s="8"/>
      <c r="L13" s="29" t="s">
        <v>88</v>
      </c>
      <c r="M13" s="29">
        <v>1</v>
      </c>
      <c r="N13" s="29"/>
      <c r="O13" s="29" t="s">
        <v>126</v>
      </c>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BG13" s="16" t="s">
        <v>141</v>
      </c>
      <c r="BH13" s="40">
        <f t="shared" si="0"/>
        <v>0.2383</v>
      </c>
      <c r="BI13" s="16">
        <v>1</v>
      </c>
      <c r="BJ13" s="16">
        <v>4</v>
      </c>
      <c r="BK13" s="16"/>
      <c r="BL13" s="16"/>
      <c r="BM13" s="16"/>
      <c r="BN13" s="16"/>
      <c r="BO13" s="16"/>
      <c r="BP13" s="16"/>
      <c r="BQ13" s="16"/>
      <c r="BR13" s="16"/>
      <c r="BS13" s="16"/>
      <c r="BT13" s="16"/>
      <c r="BU13" s="16"/>
    </row>
    <row r="14" spans="1:62" s="16" customFormat="1" ht="109.5" customHeight="1">
      <c r="A14" s="80">
        <v>6</v>
      </c>
      <c r="B14" s="81" t="s">
        <v>214</v>
      </c>
      <c r="C14" s="80" t="s">
        <v>66</v>
      </c>
      <c r="D14" s="80" t="s">
        <v>35</v>
      </c>
      <c r="E14" s="83">
        <v>0.21563</v>
      </c>
      <c r="F14" s="80"/>
      <c r="G14" s="85">
        <v>0.21563</v>
      </c>
      <c r="H14" s="80" t="s">
        <v>21</v>
      </c>
      <c r="I14" s="80" t="s">
        <v>93</v>
      </c>
      <c r="J14" s="84" t="s">
        <v>224</v>
      </c>
      <c r="K14" s="8"/>
      <c r="L14" s="26" t="s">
        <v>92</v>
      </c>
      <c r="M14" s="26">
        <v>1</v>
      </c>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BG14" s="16" t="s">
        <v>141</v>
      </c>
      <c r="BH14" s="40">
        <f t="shared" si="0"/>
        <v>0.21563</v>
      </c>
      <c r="BI14" s="16">
        <v>1</v>
      </c>
      <c r="BJ14" s="16">
        <v>5</v>
      </c>
    </row>
    <row r="15" spans="1:223" s="78" customFormat="1" ht="99" customHeight="1">
      <c r="A15" s="64">
        <v>7</v>
      </c>
      <c r="B15" s="77" t="s">
        <v>33</v>
      </c>
      <c r="C15" s="64" t="s">
        <v>34</v>
      </c>
      <c r="D15" s="64" t="s">
        <v>35</v>
      </c>
      <c r="E15" s="73">
        <v>0.0541</v>
      </c>
      <c r="F15" s="72"/>
      <c r="G15" s="73">
        <v>0.0204</v>
      </c>
      <c r="H15" s="64" t="s">
        <v>21</v>
      </c>
      <c r="I15" s="64" t="s">
        <v>36</v>
      </c>
      <c r="J15" s="68" t="s">
        <v>147</v>
      </c>
      <c r="K15" s="64"/>
      <c r="L15" s="75" t="s">
        <v>37</v>
      </c>
      <c r="M15" s="75">
        <v>1</v>
      </c>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6"/>
      <c r="AR15" s="76"/>
      <c r="AS15" s="76"/>
      <c r="AT15" s="76"/>
      <c r="AU15" s="76"/>
      <c r="AV15" s="76"/>
      <c r="AW15" s="76"/>
      <c r="AX15" s="76"/>
      <c r="AY15" s="76"/>
      <c r="AZ15" s="76"/>
      <c r="BA15" s="76"/>
      <c r="BB15" s="76"/>
      <c r="BC15" s="76"/>
      <c r="BD15" s="76"/>
      <c r="BE15" s="76"/>
      <c r="BF15" s="76"/>
      <c r="BG15" s="70" t="s">
        <v>140</v>
      </c>
      <c r="BH15" s="71">
        <f t="shared" si="0"/>
        <v>0.0541</v>
      </c>
      <c r="BI15" s="70">
        <v>1</v>
      </c>
      <c r="BJ15" s="70"/>
      <c r="BK15" s="70"/>
      <c r="BL15" s="70"/>
      <c r="BM15" s="70"/>
      <c r="BN15" s="70"/>
      <c r="BO15" s="70"/>
      <c r="BP15" s="70"/>
      <c r="BQ15" s="70"/>
      <c r="BR15" s="70"/>
      <c r="BS15" s="70"/>
      <c r="BT15" s="70"/>
      <c r="BU15" s="70"/>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row>
    <row r="16" spans="1:73" s="27" customFormat="1" ht="180" customHeight="1">
      <c r="A16" s="80">
        <v>8</v>
      </c>
      <c r="B16" s="81" t="s">
        <v>54</v>
      </c>
      <c r="C16" s="80" t="s">
        <v>51</v>
      </c>
      <c r="D16" s="80" t="s">
        <v>35</v>
      </c>
      <c r="E16" s="83">
        <v>0.19485</v>
      </c>
      <c r="F16" s="87"/>
      <c r="G16" s="83"/>
      <c r="H16" s="80" t="s">
        <v>21</v>
      </c>
      <c r="I16" s="80" t="s">
        <v>55</v>
      </c>
      <c r="J16" s="84" t="s">
        <v>227</v>
      </c>
      <c r="K16" s="1" t="s">
        <v>208</v>
      </c>
      <c r="L16" s="14" t="s">
        <v>56</v>
      </c>
      <c r="M16" s="14">
        <v>1</v>
      </c>
      <c r="N16" s="14"/>
      <c r="O16" s="29" t="s">
        <v>121</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BG16" s="16" t="s">
        <v>140</v>
      </c>
      <c r="BH16" s="40">
        <f t="shared" si="0"/>
        <v>0.19485</v>
      </c>
      <c r="BI16" s="16">
        <v>1</v>
      </c>
      <c r="BJ16" s="16">
        <v>6</v>
      </c>
      <c r="BK16" s="16"/>
      <c r="BL16" s="16"/>
      <c r="BM16" s="16"/>
      <c r="BN16" s="16"/>
      <c r="BO16" s="16"/>
      <c r="BP16" s="16"/>
      <c r="BQ16" s="16"/>
      <c r="BR16" s="16"/>
      <c r="BS16" s="16"/>
      <c r="BT16" s="16"/>
      <c r="BU16" s="16"/>
    </row>
    <row r="17" spans="1:73" s="30" customFormat="1" ht="189">
      <c r="A17" s="80">
        <v>9</v>
      </c>
      <c r="B17" s="81" t="s">
        <v>215</v>
      </c>
      <c r="C17" s="80" t="s">
        <v>51</v>
      </c>
      <c r="D17" s="80" t="s">
        <v>35</v>
      </c>
      <c r="E17" s="83">
        <v>0.0638</v>
      </c>
      <c r="F17" s="80"/>
      <c r="G17" s="85">
        <v>0.0638</v>
      </c>
      <c r="H17" s="80" t="s">
        <v>21</v>
      </c>
      <c r="I17" s="80" t="s">
        <v>85</v>
      </c>
      <c r="J17" s="88" t="s">
        <v>243</v>
      </c>
      <c r="K17" s="1"/>
      <c r="L17" s="30" t="s">
        <v>27</v>
      </c>
      <c r="M17" s="30">
        <v>1</v>
      </c>
      <c r="BG17" s="16" t="s">
        <v>142</v>
      </c>
      <c r="BH17" s="40">
        <f t="shared" si="0"/>
        <v>0.0638</v>
      </c>
      <c r="BI17" s="16">
        <v>1</v>
      </c>
      <c r="BJ17" s="16">
        <v>7</v>
      </c>
      <c r="BK17" s="16"/>
      <c r="BL17" s="16"/>
      <c r="BM17" s="16"/>
      <c r="BN17" s="16"/>
      <c r="BO17" s="16"/>
      <c r="BP17" s="16"/>
      <c r="BQ17" s="16"/>
      <c r="BR17" s="16"/>
      <c r="BS17" s="16"/>
      <c r="BT17" s="16"/>
      <c r="BU17" s="16"/>
    </row>
    <row r="18" spans="1:73" s="76" customFormat="1" ht="84" customHeight="1">
      <c r="A18" s="64">
        <v>10</v>
      </c>
      <c r="B18" s="65" t="s">
        <v>86</v>
      </c>
      <c r="C18" s="64" t="s">
        <v>51</v>
      </c>
      <c r="D18" s="64" t="s">
        <v>35</v>
      </c>
      <c r="E18" s="67">
        <v>0.0049</v>
      </c>
      <c r="F18" s="64"/>
      <c r="G18" s="73">
        <v>0.0049</v>
      </c>
      <c r="H18" s="64" t="s">
        <v>21</v>
      </c>
      <c r="I18" s="64" t="s">
        <v>82</v>
      </c>
      <c r="J18" s="79" t="s">
        <v>242</v>
      </c>
      <c r="K18" s="73"/>
      <c r="L18" s="75" t="s">
        <v>27</v>
      </c>
      <c r="M18" s="75">
        <v>1</v>
      </c>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BG18" s="70" t="s">
        <v>141</v>
      </c>
      <c r="BH18" s="71">
        <f t="shared" si="0"/>
        <v>0.0049</v>
      </c>
      <c r="BI18" s="70">
        <v>1</v>
      </c>
      <c r="BJ18" s="70">
        <v>8</v>
      </c>
      <c r="BK18" s="70"/>
      <c r="BL18" s="70"/>
      <c r="BM18" s="70"/>
      <c r="BN18" s="70"/>
      <c r="BO18" s="70"/>
      <c r="BP18" s="70"/>
      <c r="BQ18" s="70"/>
      <c r="BR18" s="70"/>
      <c r="BS18" s="70"/>
      <c r="BT18" s="70"/>
      <c r="BU18" s="70"/>
    </row>
    <row r="19" spans="1:73" s="30" customFormat="1" ht="219" customHeight="1">
      <c r="A19" s="80">
        <v>11</v>
      </c>
      <c r="B19" s="81" t="s">
        <v>132</v>
      </c>
      <c r="C19" s="80" t="s">
        <v>51</v>
      </c>
      <c r="D19" s="80" t="s">
        <v>35</v>
      </c>
      <c r="E19" s="86">
        <v>0.4427</v>
      </c>
      <c r="F19" s="80"/>
      <c r="G19" s="85">
        <v>0.4427</v>
      </c>
      <c r="H19" s="80" t="s">
        <v>21</v>
      </c>
      <c r="I19" s="80" t="s">
        <v>104</v>
      </c>
      <c r="J19" s="84" t="s">
        <v>226</v>
      </c>
      <c r="K19" s="4"/>
      <c r="L19" s="29" t="s">
        <v>56</v>
      </c>
      <c r="M19" s="29">
        <v>1</v>
      </c>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BG19" s="16" t="s">
        <v>141</v>
      </c>
      <c r="BH19" s="40">
        <f t="shared" si="0"/>
        <v>0.4427</v>
      </c>
      <c r="BI19" s="16">
        <v>1</v>
      </c>
      <c r="BJ19" s="16">
        <v>9</v>
      </c>
      <c r="BK19" s="16"/>
      <c r="BL19" s="16"/>
      <c r="BM19" s="16"/>
      <c r="BN19" s="16"/>
      <c r="BO19" s="16"/>
      <c r="BP19" s="16"/>
      <c r="BQ19" s="16"/>
      <c r="BR19" s="16"/>
      <c r="BS19" s="16"/>
      <c r="BT19" s="16"/>
      <c r="BU19" s="16"/>
    </row>
    <row r="20" spans="1:90" s="33" customFormat="1" ht="28.5" customHeight="1">
      <c r="A20" s="25" t="s">
        <v>134</v>
      </c>
      <c r="B20" s="61" t="s">
        <v>139</v>
      </c>
      <c r="C20" s="61"/>
      <c r="D20" s="61"/>
      <c r="E20" s="61"/>
      <c r="F20" s="61"/>
      <c r="G20" s="61"/>
      <c r="H20" s="61"/>
      <c r="I20" s="61"/>
      <c r="J20" s="61"/>
      <c r="K20" s="56"/>
      <c r="BG20" s="37"/>
      <c r="BH20" s="37"/>
      <c r="BI20" s="37"/>
      <c r="BJ20" s="37"/>
      <c r="BK20" s="37"/>
      <c r="BL20" s="37"/>
      <c r="BM20" s="37"/>
      <c r="BN20" s="37"/>
      <c r="BO20" s="37"/>
      <c r="BP20" s="37"/>
      <c r="BQ20" s="37"/>
      <c r="BR20" s="37"/>
      <c r="BS20" s="37"/>
      <c r="BT20" s="37"/>
      <c r="BU20" s="37"/>
      <c r="CB20" s="27"/>
      <c r="CC20" s="27"/>
      <c r="CD20" s="27"/>
      <c r="CE20" s="27"/>
      <c r="CF20" s="27"/>
      <c r="CG20" s="27"/>
      <c r="CH20" s="27"/>
      <c r="CI20" s="27"/>
      <c r="CJ20" s="27"/>
      <c r="CK20" s="27"/>
      <c r="CL20" s="27"/>
    </row>
    <row r="21" spans="1:223" s="28" customFormat="1" ht="240.75" customHeight="1">
      <c r="A21" s="80">
        <v>12</v>
      </c>
      <c r="B21" s="81" t="s">
        <v>216</v>
      </c>
      <c r="C21" s="82" t="s">
        <v>83</v>
      </c>
      <c r="D21" s="80" t="s">
        <v>35</v>
      </c>
      <c r="E21" s="83">
        <v>0.0165</v>
      </c>
      <c r="F21" s="80"/>
      <c r="G21" s="83">
        <v>0.0165</v>
      </c>
      <c r="H21" s="80" t="s">
        <v>21</v>
      </c>
      <c r="I21" s="80" t="s">
        <v>84</v>
      </c>
      <c r="J21" s="84" t="s">
        <v>228</v>
      </c>
      <c r="K21" s="1"/>
      <c r="L21" s="34" t="s">
        <v>27</v>
      </c>
      <c r="M21" s="34">
        <v>1</v>
      </c>
      <c r="N21" s="34"/>
      <c r="O21" s="34" t="s">
        <v>122</v>
      </c>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5"/>
      <c r="AR21" s="35"/>
      <c r="AS21" s="35"/>
      <c r="AT21" s="35"/>
      <c r="AU21" s="35"/>
      <c r="AV21" s="35"/>
      <c r="AW21" s="35"/>
      <c r="AX21" s="35"/>
      <c r="AY21" s="35"/>
      <c r="AZ21" s="35"/>
      <c r="BA21" s="35"/>
      <c r="BB21" s="35"/>
      <c r="BC21" s="35"/>
      <c r="BD21" s="35"/>
      <c r="BE21" s="35"/>
      <c r="BF21" s="35"/>
      <c r="BG21" s="16" t="s">
        <v>142</v>
      </c>
      <c r="BH21" s="40">
        <f aca="true" t="shared" si="1" ref="BH21:BH32">E21</f>
        <v>0.0165</v>
      </c>
      <c r="BI21" s="16">
        <v>1</v>
      </c>
      <c r="BJ21" s="16">
        <v>10</v>
      </c>
      <c r="BK21" s="16"/>
      <c r="BL21" s="16"/>
      <c r="BM21" s="16"/>
      <c r="BN21" s="16"/>
      <c r="BO21" s="16"/>
      <c r="BP21" s="16"/>
      <c r="BQ21" s="16"/>
      <c r="BR21" s="16"/>
      <c r="BS21" s="16"/>
      <c r="BT21" s="16"/>
      <c r="BU21" s="16"/>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row>
    <row r="22" spans="1:73" s="30" customFormat="1" ht="175.5" customHeight="1">
      <c r="A22" s="80">
        <v>13</v>
      </c>
      <c r="B22" s="81" t="s">
        <v>102</v>
      </c>
      <c r="C22" s="80" t="s">
        <v>51</v>
      </c>
      <c r="D22" s="80" t="s">
        <v>77</v>
      </c>
      <c r="E22" s="83">
        <v>0.3349</v>
      </c>
      <c r="F22" s="80"/>
      <c r="G22" s="85">
        <v>0.3349</v>
      </c>
      <c r="H22" s="80" t="s">
        <v>21</v>
      </c>
      <c r="I22" s="80" t="s">
        <v>103</v>
      </c>
      <c r="J22" s="84" t="s">
        <v>229</v>
      </c>
      <c r="K22" s="4"/>
      <c r="L22" s="29" t="s">
        <v>39</v>
      </c>
      <c r="M22" s="30">
        <v>1</v>
      </c>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BG22" s="16" t="s">
        <v>142</v>
      </c>
      <c r="BH22" s="40">
        <f t="shared" si="1"/>
        <v>0.3349</v>
      </c>
      <c r="BI22" s="16">
        <v>1</v>
      </c>
      <c r="BJ22" s="16">
        <v>11</v>
      </c>
      <c r="BK22" s="16"/>
      <c r="BL22" s="16"/>
      <c r="BM22" s="16"/>
      <c r="BN22" s="16"/>
      <c r="BO22" s="16"/>
      <c r="BP22" s="16"/>
      <c r="BQ22" s="16"/>
      <c r="BR22" s="16"/>
      <c r="BS22" s="16"/>
      <c r="BT22" s="16"/>
      <c r="BU22" s="16"/>
    </row>
    <row r="23" spans="1:73" s="30" customFormat="1" ht="171" customHeight="1">
      <c r="A23" s="80">
        <v>14</v>
      </c>
      <c r="B23" s="81" t="s">
        <v>76</v>
      </c>
      <c r="C23" s="80" t="s">
        <v>34</v>
      </c>
      <c r="D23" s="80" t="s">
        <v>77</v>
      </c>
      <c r="E23" s="86">
        <v>0.027</v>
      </c>
      <c r="F23" s="80"/>
      <c r="G23" s="85">
        <v>0.027</v>
      </c>
      <c r="H23" s="80" t="s">
        <v>21</v>
      </c>
      <c r="I23" s="80" t="s">
        <v>78</v>
      </c>
      <c r="J23" s="84" t="s">
        <v>238</v>
      </c>
      <c r="K23" s="1"/>
      <c r="L23" s="29" t="s">
        <v>57</v>
      </c>
      <c r="M23" s="29">
        <v>1</v>
      </c>
      <c r="N23" s="29"/>
      <c r="O23" s="29" t="s">
        <v>123</v>
      </c>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BG23" s="16" t="s">
        <v>141</v>
      </c>
      <c r="BH23" s="40">
        <f t="shared" si="1"/>
        <v>0.027</v>
      </c>
      <c r="BI23" s="16">
        <v>1</v>
      </c>
      <c r="BJ23" s="16">
        <v>12</v>
      </c>
      <c r="BK23" s="16"/>
      <c r="BL23" s="16"/>
      <c r="BM23" s="16"/>
      <c r="BN23" s="16"/>
      <c r="BO23" s="16"/>
      <c r="BP23" s="16"/>
      <c r="BQ23" s="16"/>
      <c r="BR23" s="16"/>
      <c r="BS23" s="16"/>
      <c r="BT23" s="16"/>
      <c r="BU23" s="16"/>
    </row>
    <row r="24" spans="1:73" s="76" customFormat="1" ht="107.25" customHeight="1">
      <c r="A24" s="64">
        <v>15</v>
      </c>
      <c r="B24" s="65" t="s">
        <v>108</v>
      </c>
      <c r="C24" s="64" t="s">
        <v>66</v>
      </c>
      <c r="D24" s="64" t="s">
        <v>77</v>
      </c>
      <c r="E24" s="67">
        <v>1.56722</v>
      </c>
      <c r="F24" s="64"/>
      <c r="G24" s="73">
        <v>1.56722</v>
      </c>
      <c r="H24" s="64" t="s">
        <v>21</v>
      </c>
      <c r="I24" s="64" t="s">
        <v>109</v>
      </c>
      <c r="J24" s="68" t="s">
        <v>148</v>
      </c>
      <c r="K24" s="73"/>
      <c r="L24" s="75" t="s">
        <v>56</v>
      </c>
      <c r="M24" s="75">
        <v>1</v>
      </c>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BG24" s="70" t="s">
        <v>141</v>
      </c>
      <c r="BH24" s="71">
        <f t="shared" si="1"/>
        <v>1.56722</v>
      </c>
      <c r="BI24" s="70">
        <v>1</v>
      </c>
      <c r="BJ24" s="70"/>
      <c r="BK24" s="70"/>
      <c r="BL24" s="70"/>
      <c r="BM24" s="70"/>
      <c r="BN24" s="70"/>
      <c r="BO24" s="70"/>
      <c r="BP24" s="70"/>
      <c r="BQ24" s="70"/>
      <c r="BR24" s="70"/>
      <c r="BS24" s="70"/>
      <c r="BT24" s="70"/>
      <c r="BU24" s="70"/>
    </row>
    <row r="25" spans="1:73" s="30" customFormat="1" ht="252.75" customHeight="1">
      <c r="A25" s="80">
        <v>16</v>
      </c>
      <c r="B25" s="81" t="s">
        <v>119</v>
      </c>
      <c r="C25" s="80" t="s">
        <v>94</v>
      </c>
      <c r="D25" s="80" t="s">
        <v>77</v>
      </c>
      <c r="E25" s="83">
        <v>0.5656</v>
      </c>
      <c r="F25" s="80"/>
      <c r="G25" s="85">
        <v>0.5656</v>
      </c>
      <c r="H25" s="80" t="s">
        <v>21</v>
      </c>
      <c r="I25" s="80" t="s">
        <v>95</v>
      </c>
      <c r="J25" s="88" t="s">
        <v>241</v>
      </c>
      <c r="K25" s="1"/>
      <c r="L25" s="29" t="s">
        <v>56</v>
      </c>
      <c r="M25" s="29">
        <v>1</v>
      </c>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BG25" s="16" t="s">
        <v>142</v>
      </c>
      <c r="BH25" s="40">
        <f>E25</f>
        <v>0.5656</v>
      </c>
      <c r="BI25" s="16">
        <v>1</v>
      </c>
      <c r="BJ25" s="16">
        <v>13</v>
      </c>
      <c r="BK25" s="16"/>
      <c r="BL25" s="16"/>
      <c r="BM25" s="16"/>
      <c r="BN25" s="16"/>
      <c r="BO25" s="16"/>
      <c r="BP25" s="16"/>
      <c r="BQ25" s="16"/>
      <c r="BR25" s="16"/>
      <c r="BS25" s="16"/>
      <c r="BT25" s="16"/>
      <c r="BU25" s="16"/>
    </row>
    <row r="26" spans="1:73" s="76" customFormat="1" ht="120" customHeight="1">
      <c r="A26" s="64">
        <v>17</v>
      </c>
      <c r="B26" s="65" t="s">
        <v>96</v>
      </c>
      <c r="C26" s="64" t="s">
        <v>34</v>
      </c>
      <c r="D26" s="64" t="s">
        <v>77</v>
      </c>
      <c r="E26" s="67">
        <v>0.4144</v>
      </c>
      <c r="F26" s="64"/>
      <c r="G26" s="73">
        <v>0.4144</v>
      </c>
      <c r="H26" s="64" t="s">
        <v>21</v>
      </c>
      <c r="I26" s="64" t="s">
        <v>97</v>
      </c>
      <c r="J26" s="68" t="s">
        <v>206</v>
      </c>
      <c r="K26" s="64"/>
      <c r="L26" s="75" t="s">
        <v>56</v>
      </c>
      <c r="M26" s="75">
        <v>1</v>
      </c>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BG26" s="70" t="s">
        <v>141</v>
      </c>
      <c r="BH26" s="71">
        <f>E26</f>
        <v>0.4144</v>
      </c>
      <c r="BI26" s="70">
        <v>1</v>
      </c>
      <c r="BJ26" s="70"/>
      <c r="BK26" s="70"/>
      <c r="BL26" s="70"/>
      <c r="BM26" s="70"/>
      <c r="BN26" s="70"/>
      <c r="BO26" s="70"/>
      <c r="BP26" s="70"/>
      <c r="BQ26" s="70"/>
      <c r="BR26" s="70"/>
      <c r="BS26" s="70"/>
      <c r="BT26" s="70"/>
      <c r="BU26" s="70"/>
    </row>
    <row r="27" spans="1:90" s="32" customFormat="1" ht="216.75" customHeight="1">
      <c r="A27" s="80">
        <v>18</v>
      </c>
      <c r="B27" s="81" t="s">
        <v>116</v>
      </c>
      <c r="C27" s="82" t="s">
        <v>83</v>
      </c>
      <c r="D27" s="80" t="s">
        <v>117</v>
      </c>
      <c r="E27" s="82">
        <v>0.7441</v>
      </c>
      <c r="F27" s="80"/>
      <c r="G27" s="89">
        <v>0.00535</v>
      </c>
      <c r="H27" s="80" t="s">
        <v>21</v>
      </c>
      <c r="I27" s="80" t="s">
        <v>82</v>
      </c>
      <c r="J27" s="84" t="s">
        <v>221</v>
      </c>
      <c r="K27" s="1"/>
      <c r="L27" s="29" t="s">
        <v>27</v>
      </c>
      <c r="M27" s="32">
        <v>1</v>
      </c>
      <c r="BG27" s="16" t="s">
        <v>142</v>
      </c>
      <c r="BH27" s="40">
        <f t="shared" si="1"/>
        <v>0.7441</v>
      </c>
      <c r="BI27" s="16">
        <v>1</v>
      </c>
      <c r="BJ27" s="16"/>
      <c r="BK27" s="16"/>
      <c r="BL27" s="16"/>
      <c r="BM27" s="16"/>
      <c r="BN27" s="16"/>
      <c r="BO27" s="16"/>
      <c r="BP27" s="16"/>
      <c r="BQ27" s="16"/>
      <c r="BR27" s="16"/>
      <c r="BS27" s="16"/>
      <c r="BT27" s="16"/>
      <c r="BU27" s="16"/>
      <c r="CB27" s="30"/>
      <c r="CC27" s="30"/>
      <c r="CD27" s="30"/>
      <c r="CE27" s="30"/>
      <c r="CF27" s="30"/>
      <c r="CG27" s="30"/>
      <c r="CH27" s="30"/>
      <c r="CI27" s="30"/>
      <c r="CJ27" s="30"/>
      <c r="CK27" s="30"/>
      <c r="CL27" s="30"/>
    </row>
    <row r="28" spans="1:73" s="30" customFormat="1" ht="81.75" customHeight="1">
      <c r="A28" s="80">
        <v>19</v>
      </c>
      <c r="B28" s="90" t="s">
        <v>218</v>
      </c>
      <c r="C28" s="91" t="s">
        <v>105</v>
      </c>
      <c r="D28" s="92" t="s">
        <v>35</v>
      </c>
      <c r="E28" s="93">
        <v>0.08708</v>
      </c>
      <c r="F28" s="92"/>
      <c r="G28" s="94">
        <v>0.08708</v>
      </c>
      <c r="H28" s="92" t="s">
        <v>21</v>
      </c>
      <c r="I28" s="92" t="s">
        <v>111</v>
      </c>
      <c r="J28" s="84" t="s">
        <v>235</v>
      </c>
      <c r="K28" s="4"/>
      <c r="L28" s="29" t="s">
        <v>56</v>
      </c>
      <c r="M28" s="29">
        <v>1</v>
      </c>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BG28" s="16" t="s">
        <v>141</v>
      </c>
      <c r="BH28" s="40">
        <f t="shared" si="1"/>
        <v>0.08708</v>
      </c>
      <c r="BI28" s="16">
        <v>1</v>
      </c>
      <c r="BJ28" s="16">
        <v>14</v>
      </c>
      <c r="BK28" s="16"/>
      <c r="BL28" s="16"/>
      <c r="BM28" s="16"/>
      <c r="BN28" s="16"/>
      <c r="BO28" s="16"/>
      <c r="BP28" s="16"/>
      <c r="BQ28" s="16"/>
      <c r="BR28" s="16"/>
      <c r="BS28" s="16"/>
      <c r="BT28" s="16"/>
      <c r="BU28" s="16"/>
    </row>
    <row r="29" spans="1:90" s="32" customFormat="1" ht="187.5" customHeight="1">
      <c r="A29" s="80">
        <v>20</v>
      </c>
      <c r="B29" s="95" t="s">
        <v>231</v>
      </c>
      <c r="C29" s="91" t="s">
        <v>34</v>
      </c>
      <c r="D29" s="92" t="s">
        <v>35</v>
      </c>
      <c r="E29" s="93">
        <v>0.32</v>
      </c>
      <c r="F29" s="94"/>
      <c r="G29" s="94">
        <v>0.32</v>
      </c>
      <c r="H29" s="80" t="s">
        <v>21</v>
      </c>
      <c r="I29" s="80" t="s">
        <v>38</v>
      </c>
      <c r="J29" s="84" t="s">
        <v>232</v>
      </c>
      <c r="K29" s="4"/>
      <c r="L29" s="32" t="s">
        <v>39</v>
      </c>
      <c r="M29" s="32">
        <v>1</v>
      </c>
      <c r="P29" s="32">
        <v>1</v>
      </c>
      <c r="BG29" s="16" t="s">
        <v>141</v>
      </c>
      <c r="BH29" s="40">
        <f t="shared" si="1"/>
        <v>0.32</v>
      </c>
      <c r="BI29" s="16">
        <v>1</v>
      </c>
      <c r="BJ29" s="16">
        <v>15</v>
      </c>
      <c r="BK29" s="16"/>
      <c r="BL29" s="16"/>
      <c r="BM29" s="16"/>
      <c r="BN29" s="16"/>
      <c r="BO29" s="16"/>
      <c r="BP29" s="16"/>
      <c r="BQ29" s="16"/>
      <c r="BR29" s="16"/>
      <c r="BS29" s="16"/>
      <c r="BT29" s="16"/>
      <c r="BU29" s="16"/>
      <c r="CB29" s="30"/>
      <c r="CC29" s="30"/>
      <c r="CD29" s="30"/>
      <c r="CE29" s="30"/>
      <c r="CF29" s="30"/>
      <c r="CG29" s="30"/>
      <c r="CH29" s="30"/>
      <c r="CI29" s="30"/>
      <c r="CJ29" s="30"/>
      <c r="CK29" s="30"/>
      <c r="CL29" s="30"/>
    </row>
    <row r="30" spans="1:90" s="32" customFormat="1" ht="205.5" customHeight="1">
      <c r="A30" s="80">
        <v>21</v>
      </c>
      <c r="B30" s="96" t="s">
        <v>120</v>
      </c>
      <c r="C30" s="91" t="s">
        <v>34</v>
      </c>
      <c r="D30" s="92" t="s">
        <v>35</v>
      </c>
      <c r="E30" s="93">
        <v>0.57</v>
      </c>
      <c r="F30" s="92"/>
      <c r="G30" s="85">
        <v>0.57</v>
      </c>
      <c r="H30" s="80" t="s">
        <v>21</v>
      </c>
      <c r="I30" s="80" t="s">
        <v>38</v>
      </c>
      <c r="J30" s="84" t="s">
        <v>230</v>
      </c>
      <c r="K30" s="4"/>
      <c r="L30" s="32" t="s">
        <v>39</v>
      </c>
      <c r="M30" s="32">
        <v>1</v>
      </c>
      <c r="P30" s="32">
        <v>1</v>
      </c>
      <c r="BG30" s="16" t="s">
        <v>141</v>
      </c>
      <c r="BH30" s="40">
        <f t="shared" si="1"/>
        <v>0.57</v>
      </c>
      <c r="BI30" s="16">
        <v>1</v>
      </c>
      <c r="BJ30" s="16">
        <v>16</v>
      </c>
      <c r="BK30" s="16"/>
      <c r="BL30" s="16"/>
      <c r="BM30" s="16"/>
      <c r="BN30" s="16"/>
      <c r="BO30" s="16"/>
      <c r="BP30" s="16"/>
      <c r="BQ30" s="16"/>
      <c r="BR30" s="16"/>
      <c r="BS30" s="16"/>
      <c r="BT30" s="16"/>
      <c r="BU30" s="16"/>
      <c r="CB30" s="30"/>
      <c r="CC30" s="30"/>
      <c r="CD30" s="30"/>
      <c r="CE30" s="30"/>
      <c r="CF30" s="30"/>
      <c r="CG30" s="30"/>
      <c r="CH30" s="30"/>
      <c r="CI30" s="30"/>
      <c r="CJ30" s="30"/>
      <c r="CK30" s="30"/>
      <c r="CL30" s="30"/>
    </row>
    <row r="31" spans="1:90" s="32" customFormat="1" ht="170.25" customHeight="1">
      <c r="A31" s="80">
        <v>22</v>
      </c>
      <c r="B31" s="96" t="s">
        <v>149</v>
      </c>
      <c r="C31" s="91" t="s">
        <v>34</v>
      </c>
      <c r="D31" s="92" t="s">
        <v>35</v>
      </c>
      <c r="E31" s="93">
        <v>0.00545</v>
      </c>
      <c r="F31" s="92"/>
      <c r="G31" s="85">
        <v>0.00545</v>
      </c>
      <c r="H31" s="80" t="s">
        <v>21</v>
      </c>
      <c r="I31" s="80" t="s">
        <v>38</v>
      </c>
      <c r="J31" s="84" t="s">
        <v>229</v>
      </c>
      <c r="K31" s="4"/>
      <c r="L31" s="32" t="s">
        <v>39</v>
      </c>
      <c r="M31" s="32">
        <v>1</v>
      </c>
      <c r="P31" s="32">
        <v>1</v>
      </c>
      <c r="BG31" s="16" t="s">
        <v>142</v>
      </c>
      <c r="BH31" s="40">
        <f t="shared" si="1"/>
        <v>0.00545</v>
      </c>
      <c r="BI31" s="16">
        <v>1</v>
      </c>
      <c r="BJ31" s="16">
        <v>17</v>
      </c>
      <c r="BK31" s="16"/>
      <c r="BL31" s="16"/>
      <c r="BM31" s="16"/>
      <c r="BN31" s="16"/>
      <c r="BO31" s="16"/>
      <c r="BP31" s="16"/>
      <c r="BQ31" s="16"/>
      <c r="BR31" s="16"/>
      <c r="BS31" s="16"/>
      <c r="BT31" s="16"/>
      <c r="BU31" s="16"/>
      <c r="CB31" s="30"/>
      <c r="CC31" s="30"/>
      <c r="CD31" s="30"/>
      <c r="CE31" s="30"/>
      <c r="CF31" s="30"/>
      <c r="CG31" s="30"/>
      <c r="CH31" s="30"/>
      <c r="CI31" s="30"/>
      <c r="CJ31" s="30"/>
      <c r="CK31" s="30"/>
      <c r="CL31" s="30"/>
    </row>
    <row r="32" spans="1:73" s="30" customFormat="1" ht="144.75" customHeight="1">
      <c r="A32" s="97">
        <v>23</v>
      </c>
      <c r="B32" s="81" t="s">
        <v>150</v>
      </c>
      <c r="C32" s="82" t="s">
        <v>49</v>
      </c>
      <c r="D32" s="80" t="s">
        <v>90</v>
      </c>
      <c r="E32" s="83">
        <v>0.00935</v>
      </c>
      <c r="F32" s="80"/>
      <c r="G32" s="83">
        <v>0.00935</v>
      </c>
      <c r="H32" s="80" t="s">
        <v>21</v>
      </c>
      <c r="I32" s="80" t="s">
        <v>115</v>
      </c>
      <c r="J32" s="84" t="s">
        <v>236</v>
      </c>
      <c r="K32" s="8"/>
      <c r="L32" s="30" t="s">
        <v>91</v>
      </c>
      <c r="M32" s="30">
        <v>1</v>
      </c>
      <c r="P32" s="30">
        <v>1</v>
      </c>
      <c r="BG32" s="16" t="s">
        <v>141</v>
      </c>
      <c r="BH32" s="40">
        <f t="shared" si="1"/>
        <v>0.00935</v>
      </c>
      <c r="BI32" s="16">
        <v>1</v>
      </c>
      <c r="BJ32" s="16">
        <v>18</v>
      </c>
      <c r="BK32" s="16"/>
      <c r="BL32" s="16"/>
      <c r="BM32" s="16"/>
      <c r="BN32" s="16"/>
      <c r="BO32" s="16"/>
      <c r="BP32" s="16"/>
      <c r="BQ32" s="16"/>
      <c r="BR32" s="16"/>
      <c r="BS32" s="16"/>
      <c r="BT32" s="16"/>
      <c r="BU32" s="16"/>
    </row>
    <row r="33" spans="1:90" s="33" customFormat="1" ht="28.5" customHeight="1">
      <c r="A33" s="25" t="s">
        <v>178</v>
      </c>
      <c r="B33" s="61" t="s">
        <v>187</v>
      </c>
      <c r="C33" s="61"/>
      <c r="D33" s="61"/>
      <c r="E33" s="61"/>
      <c r="F33" s="61"/>
      <c r="G33" s="61"/>
      <c r="H33" s="61"/>
      <c r="I33" s="61"/>
      <c r="J33" s="61"/>
      <c r="K33" s="56"/>
      <c r="BG33" s="37"/>
      <c r="BH33" s="37"/>
      <c r="BI33" s="37"/>
      <c r="BJ33" s="37"/>
      <c r="BK33" s="37"/>
      <c r="BL33" s="37"/>
      <c r="BM33" s="37"/>
      <c r="BN33" s="37"/>
      <c r="BO33" s="37"/>
      <c r="BP33" s="37"/>
      <c r="BQ33" s="37"/>
      <c r="BR33" s="37"/>
      <c r="BS33" s="37"/>
      <c r="BT33" s="37"/>
      <c r="BU33" s="37"/>
      <c r="CB33" s="27"/>
      <c r="CC33" s="27"/>
      <c r="CD33" s="27"/>
      <c r="CE33" s="27"/>
      <c r="CF33" s="27"/>
      <c r="CG33" s="27"/>
      <c r="CH33" s="27"/>
      <c r="CI33" s="27"/>
      <c r="CJ33" s="27"/>
      <c r="CK33" s="27"/>
      <c r="CL33" s="27"/>
    </row>
    <row r="34" spans="1:73" s="30" customFormat="1" ht="225" customHeight="1">
      <c r="A34" s="80">
        <v>24</v>
      </c>
      <c r="B34" s="81" t="s">
        <v>43</v>
      </c>
      <c r="C34" s="82" t="s">
        <v>34</v>
      </c>
      <c r="D34" s="80" t="s">
        <v>44</v>
      </c>
      <c r="E34" s="83">
        <v>0.8315</v>
      </c>
      <c r="F34" s="80"/>
      <c r="G34" s="83">
        <f>0.8315-0.025426</f>
        <v>0.8060740000000001</v>
      </c>
      <c r="H34" s="80" t="s">
        <v>21</v>
      </c>
      <c r="I34" s="80" t="s">
        <v>45</v>
      </c>
      <c r="J34" s="84" t="s">
        <v>151</v>
      </c>
      <c r="K34" s="1"/>
      <c r="L34" s="29" t="s">
        <v>46</v>
      </c>
      <c r="M34" s="29">
        <v>1</v>
      </c>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BG34" s="16" t="s">
        <v>142</v>
      </c>
      <c r="BH34" s="40">
        <f>E34</f>
        <v>0.8315</v>
      </c>
      <c r="BI34" s="16">
        <v>1</v>
      </c>
      <c r="BJ34" s="16"/>
      <c r="BK34" s="16"/>
      <c r="BL34" s="16"/>
      <c r="BM34" s="16"/>
      <c r="BN34" s="16"/>
      <c r="BO34" s="16"/>
      <c r="BP34" s="16"/>
      <c r="BQ34" s="16"/>
      <c r="BR34" s="16"/>
      <c r="BS34" s="16"/>
      <c r="BT34" s="16"/>
      <c r="BU34" s="16"/>
    </row>
    <row r="35" spans="1:73" s="30" customFormat="1" ht="224.25" customHeight="1">
      <c r="A35" s="80">
        <v>25</v>
      </c>
      <c r="B35" s="81" t="s">
        <v>98</v>
      </c>
      <c r="C35" s="80" t="s">
        <v>65</v>
      </c>
      <c r="D35" s="80" t="s">
        <v>44</v>
      </c>
      <c r="E35" s="83">
        <v>0.8814</v>
      </c>
      <c r="F35" s="80"/>
      <c r="G35" s="85">
        <v>0.8814</v>
      </c>
      <c r="H35" s="80" t="s">
        <v>21</v>
      </c>
      <c r="I35" s="80" t="s">
        <v>99</v>
      </c>
      <c r="J35" s="84" t="s">
        <v>153</v>
      </c>
      <c r="K35" s="1"/>
      <c r="L35" s="29" t="s">
        <v>64</v>
      </c>
      <c r="M35" s="29">
        <v>1</v>
      </c>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BG35" s="16" t="s">
        <v>142</v>
      </c>
      <c r="BH35" s="40">
        <f>E35</f>
        <v>0.8814</v>
      </c>
      <c r="BI35" s="16">
        <v>1</v>
      </c>
      <c r="BJ35" s="16"/>
      <c r="BK35" s="16"/>
      <c r="BL35" s="16"/>
      <c r="BM35" s="16"/>
      <c r="BN35" s="16"/>
      <c r="BO35" s="16"/>
      <c r="BP35" s="16"/>
      <c r="BQ35" s="16"/>
      <c r="BR35" s="16"/>
      <c r="BS35" s="16"/>
      <c r="BT35" s="16"/>
      <c r="BU35" s="16"/>
    </row>
    <row r="36" spans="1:90" s="16" customFormat="1" ht="216.75" customHeight="1">
      <c r="A36" s="82">
        <v>26</v>
      </c>
      <c r="B36" s="81" t="s">
        <v>129</v>
      </c>
      <c r="C36" s="82" t="s">
        <v>61</v>
      </c>
      <c r="D36" s="80" t="s">
        <v>62</v>
      </c>
      <c r="E36" s="83">
        <v>0.6844</v>
      </c>
      <c r="F36" s="80"/>
      <c r="G36" s="83">
        <v>0.6844</v>
      </c>
      <c r="H36" s="80" t="s">
        <v>21</v>
      </c>
      <c r="I36" s="80" t="s">
        <v>63</v>
      </c>
      <c r="J36" s="84" t="s">
        <v>152</v>
      </c>
      <c r="K36" s="1"/>
      <c r="L36" s="26" t="s">
        <v>64</v>
      </c>
      <c r="M36" s="26">
        <v>1</v>
      </c>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BG36" s="16" t="s">
        <v>142</v>
      </c>
      <c r="BH36" s="40">
        <f>E36</f>
        <v>0.6844</v>
      </c>
      <c r="BI36" s="16">
        <v>1</v>
      </c>
      <c r="CB36" s="30"/>
      <c r="CC36" s="30"/>
      <c r="CD36" s="30"/>
      <c r="CE36" s="30"/>
      <c r="CF36" s="30"/>
      <c r="CG36" s="30"/>
      <c r="CH36" s="30"/>
      <c r="CI36" s="30"/>
      <c r="CJ36" s="30"/>
      <c r="CK36" s="30"/>
      <c r="CL36" s="30"/>
    </row>
    <row r="37" spans="1:130" s="36" customFormat="1" ht="29.25" customHeight="1">
      <c r="A37" s="23" t="s">
        <v>10</v>
      </c>
      <c r="B37" s="58" t="s">
        <v>179</v>
      </c>
      <c r="C37" s="58"/>
      <c r="D37" s="58"/>
      <c r="E37" s="58"/>
      <c r="F37" s="58"/>
      <c r="G37" s="58"/>
      <c r="H37" s="58"/>
      <c r="I37" s="58"/>
      <c r="J37" s="58"/>
      <c r="K37" s="55"/>
      <c r="M37" s="36">
        <f>SUM(M16:M55)</f>
        <v>25</v>
      </c>
      <c r="BG37" s="39"/>
      <c r="BH37" s="39"/>
      <c r="BI37" s="39"/>
      <c r="BJ37" s="39"/>
      <c r="BK37" s="39"/>
      <c r="BL37" s="39"/>
      <c r="BM37" s="39"/>
      <c r="BN37" s="39"/>
      <c r="BO37" s="39"/>
      <c r="BP37" s="39"/>
      <c r="BQ37" s="39"/>
      <c r="BR37" s="39"/>
      <c r="BS37" s="39"/>
      <c r="BT37" s="39"/>
      <c r="BU37" s="39"/>
      <c r="BV37" s="39"/>
      <c r="BW37" s="39"/>
      <c r="BX37" s="39"/>
      <c r="BY37" s="39"/>
      <c r="BZ37" s="39"/>
      <c r="CA37" s="39"/>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row>
    <row r="38" spans="1:130" s="33" customFormat="1" ht="28.5" customHeight="1">
      <c r="A38" s="25" t="s">
        <v>135</v>
      </c>
      <c r="B38" s="61" t="s">
        <v>181</v>
      </c>
      <c r="C38" s="61"/>
      <c r="D38" s="61"/>
      <c r="E38" s="61"/>
      <c r="F38" s="61"/>
      <c r="G38" s="61"/>
      <c r="H38" s="61"/>
      <c r="I38" s="61"/>
      <c r="J38" s="61"/>
      <c r="K38" s="56"/>
      <c r="BG38" s="37"/>
      <c r="BH38" s="37"/>
      <c r="BI38" s="37"/>
      <c r="BJ38" s="37"/>
      <c r="BK38" s="37"/>
      <c r="BL38" s="37"/>
      <c r="BM38" s="37"/>
      <c r="BN38" s="37"/>
      <c r="BO38" s="37"/>
      <c r="BP38" s="37"/>
      <c r="BQ38" s="37"/>
      <c r="BR38" s="37"/>
      <c r="BS38" s="37"/>
      <c r="BT38" s="37"/>
      <c r="BU38" s="37"/>
      <c r="BV38" s="37"/>
      <c r="BW38" s="37"/>
      <c r="BX38" s="37"/>
      <c r="BY38" s="37"/>
      <c r="BZ38" s="37"/>
      <c r="CA38" s="37"/>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row>
    <row r="39" spans="1:73" s="30" customFormat="1" ht="144" customHeight="1">
      <c r="A39" s="80">
        <v>27</v>
      </c>
      <c r="B39" s="81" t="s">
        <v>106</v>
      </c>
      <c r="C39" s="80" t="s">
        <v>47</v>
      </c>
      <c r="D39" s="80" t="s">
        <v>77</v>
      </c>
      <c r="E39" s="83">
        <v>0.01454</v>
      </c>
      <c r="F39" s="80"/>
      <c r="G39" s="83">
        <v>0.01454</v>
      </c>
      <c r="H39" s="80" t="s">
        <v>21</v>
      </c>
      <c r="I39" s="80" t="s">
        <v>107</v>
      </c>
      <c r="J39" s="88" t="s">
        <v>240</v>
      </c>
      <c r="K39" s="1"/>
      <c r="L39" s="29" t="s">
        <v>91</v>
      </c>
      <c r="M39" s="29">
        <v>1</v>
      </c>
      <c r="N39" s="29"/>
      <c r="O39" s="29" t="s">
        <v>125</v>
      </c>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BG39" s="16" t="s">
        <v>142</v>
      </c>
      <c r="BH39" s="40">
        <f>E39</f>
        <v>0.01454</v>
      </c>
      <c r="BI39" s="16">
        <v>1</v>
      </c>
      <c r="BJ39" s="16"/>
      <c r="BK39" s="16"/>
      <c r="BL39" s="16"/>
      <c r="BM39" s="16"/>
      <c r="BN39" s="16"/>
      <c r="BO39" s="16"/>
      <c r="BP39" s="16"/>
      <c r="BQ39" s="16"/>
      <c r="BR39" s="16"/>
      <c r="BS39" s="16"/>
      <c r="BT39" s="16"/>
      <c r="BU39" s="16"/>
    </row>
    <row r="40" spans="1:90" s="33" customFormat="1" ht="41.25" customHeight="1">
      <c r="A40" s="25" t="s">
        <v>136</v>
      </c>
      <c r="B40" s="61" t="s">
        <v>182</v>
      </c>
      <c r="C40" s="61"/>
      <c r="D40" s="61"/>
      <c r="E40" s="61"/>
      <c r="F40" s="61"/>
      <c r="G40" s="61"/>
      <c r="H40" s="61"/>
      <c r="I40" s="61"/>
      <c r="J40" s="61"/>
      <c r="K40" s="56"/>
      <c r="BG40" s="37"/>
      <c r="BH40" s="37"/>
      <c r="BI40" s="37"/>
      <c r="BJ40" s="37"/>
      <c r="BK40" s="37"/>
      <c r="BL40" s="37"/>
      <c r="BM40" s="37"/>
      <c r="BN40" s="37"/>
      <c r="BO40" s="37"/>
      <c r="BP40" s="37"/>
      <c r="BQ40" s="37"/>
      <c r="BR40" s="37"/>
      <c r="BS40" s="37"/>
      <c r="BT40" s="37"/>
      <c r="BU40" s="37"/>
      <c r="CB40" s="27"/>
      <c r="CC40" s="27"/>
      <c r="CD40" s="27"/>
      <c r="CE40" s="27"/>
      <c r="CF40" s="27"/>
      <c r="CG40" s="27"/>
      <c r="CH40" s="27"/>
      <c r="CI40" s="27"/>
      <c r="CJ40" s="27"/>
      <c r="CK40" s="27"/>
      <c r="CL40" s="27"/>
    </row>
    <row r="41" spans="1:90" s="33" customFormat="1" ht="35.25" customHeight="1">
      <c r="A41" s="25" t="s">
        <v>180</v>
      </c>
      <c r="B41" s="61" t="s">
        <v>183</v>
      </c>
      <c r="C41" s="61"/>
      <c r="D41" s="61"/>
      <c r="E41" s="61"/>
      <c r="F41" s="61"/>
      <c r="G41" s="61"/>
      <c r="H41" s="61"/>
      <c r="I41" s="61"/>
      <c r="J41" s="61"/>
      <c r="K41" s="56"/>
      <c r="BG41" s="37"/>
      <c r="BH41" s="37"/>
      <c r="BI41" s="37"/>
      <c r="BJ41" s="37"/>
      <c r="BK41" s="37"/>
      <c r="BL41" s="37"/>
      <c r="BM41" s="37"/>
      <c r="BN41" s="37"/>
      <c r="BO41" s="37"/>
      <c r="BP41" s="37"/>
      <c r="BQ41" s="37"/>
      <c r="BR41" s="37"/>
      <c r="BS41" s="37"/>
      <c r="BT41" s="37"/>
      <c r="BU41" s="37"/>
      <c r="CB41" s="27"/>
      <c r="CC41" s="27"/>
      <c r="CD41" s="27"/>
      <c r="CE41" s="27"/>
      <c r="CF41" s="27"/>
      <c r="CG41" s="27"/>
      <c r="CH41" s="27"/>
      <c r="CI41" s="27"/>
      <c r="CJ41" s="27"/>
      <c r="CK41" s="27"/>
      <c r="CL41" s="27"/>
    </row>
    <row r="42" spans="1:13" s="16" customFormat="1" ht="327" customHeight="1">
      <c r="A42" s="80">
        <v>28</v>
      </c>
      <c r="B42" s="98" t="s">
        <v>159</v>
      </c>
      <c r="C42" s="80" t="s">
        <v>34</v>
      </c>
      <c r="D42" s="80" t="s">
        <v>160</v>
      </c>
      <c r="E42" s="83">
        <v>3.4</v>
      </c>
      <c r="F42" s="80"/>
      <c r="G42" s="85">
        <f>E42-0.088841-0.12622-0.32133</f>
        <v>2.863609</v>
      </c>
      <c r="H42" s="80" t="s">
        <v>21</v>
      </c>
      <c r="I42" s="80" t="s">
        <v>161</v>
      </c>
      <c r="J42" s="84" t="s">
        <v>204</v>
      </c>
      <c r="K42" s="1"/>
      <c r="M42" s="16">
        <v>1</v>
      </c>
    </row>
    <row r="43" spans="1:13" s="30" customFormat="1" ht="233.25" customHeight="1">
      <c r="A43" s="82">
        <v>29</v>
      </c>
      <c r="B43" s="98" t="s">
        <v>167</v>
      </c>
      <c r="C43" s="82" t="s">
        <v>34</v>
      </c>
      <c r="D43" s="80" t="s">
        <v>160</v>
      </c>
      <c r="E43" s="83">
        <v>0.72</v>
      </c>
      <c r="F43" s="83"/>
      <c r="G43" s="83"/>
      <c r="H43" s="80" t="s">
        <v>21</v>
      </c>
      <c r="I43" s="80" t="s">
        <v>168</v>
      </c>
      <c r="J43" s="84" t="s">
        <v>211</v>
      </c>
      <c r="K43" s="1"/>
      <c r="M43" s="30">
        <v>1</v>
      </c>
    </row>
    <row r="44" spans="1:13" s="30" customFormat="1" ht="231" customHeight="1">
      <c r="A44" s="80">
        <v>30</v>
      </c>
      <c r="B44" s="98" t="s">
        <v>169</v>
      </c>
      <c r="C44" s="82" t="s">
        <v>65</v>
      </c>
      <c r="D44" s="80" t="s">
        <v>160</v>
      </c>
      <c r="E44" s="83">
        <v>0.5</v>
      </c>
      <c r="F44" s="83"/>
      <c r="G44" s="83">
        <f>E44</f>
        <v>0.5</v>
      </c>
      <c r="H44" s="80" t="s">
        <v>21</v>
      </c>
      <c r="I44" s="80" t="s">
        <v>168</v>
      </c>
      <c r="J44" s="84" t="s">
        <v>211</v>
      </c>
      <c r="K44" s="1"/>
      <c r="M44" s="30">
        <v>1</v>
      </c>
    </row>
    <row r="45" spans="1:13" s="30" customFormat="1" ht="157.5">
      <c r="A45" s="80">
        <v>31</v>
      </c>
      <c r="B45" s="98" t="s">
        <v>162</v>
      </c>
      <c r="C45" s="80" t="s">
        <v>34</v>
      </c>
      <c r="D45" s="80" t="s">
        <v>160</v>
      </c>
      <c r="E45" s="83">
        <v>0.05</v>
      </c>
      <c r="F45" s="80"/>
      <c r="G45" s="85">
        <f>E45</f>
        <v>0.05</v>
      </c>
      <c r="H45" s="80" t="s">
        <v>21</v>
      </c>
      <c r="I45" s="80" t="s">
        <v>163</v>
      </c>
      <c r="J45" s="84" t="s">
        <v>164</v>
      </c>
      <c r="K45" s="1"/>
      <c r="M45" s="30">
        <v>1</v>
      </c>
    </row>
    <row r="46" spans="1:13" s="30" customFormat="1" ht="157.5">
      <c r="A46" s="82">
        <v>32</v>
      </c>
      <c r="B46" s="98" t="s">
        <v>165</v>
      </c>
      <c r="C46" s="80" t="s">
        <v>65</v>
      </c>
      <c r="D46" s="80" t="s">
        <v>160</v>
      </c>
      <c r="E46" s="83">
        <v>0.35</v>
      </c>
      <c r="F46" s="80"/>
      <c r="G46" s="85">
        <f>E46</f>
        <v>0.35</v>
      </c>
      <c r="H46" s="80" t="s">
        <v>21</v>
      </c>
      <c r="I46" s="80" t="s">
        <v>166</v>
      </c>
      <c r="J46" s="84" t="s">
        <v>164</v>
      </c>
      <c r="K46" s="1"/>
      <c r="M46" s="30">
        <v>1</v>
      </c>
    </row>
    <row r="47" spans="1:13" s="32" customFormat="1" ht="204.75">
      <c r="A47" s="80">
        <v>33</v>
      </c>
      <c r="B47" s="96" t="s">
        <v>170</v>
      </c>
      <c r="C47" s="80" t="s">
        <v>34</v>
      </c>
      <c r="D47" s="80" t="s">
        <v>171</v>
      </c>
      <c r="E47" s="85">
        <v>0.0041</v>
      </c>
      <c r="F47" s="80"/>
      <c r="G47" s="85">
        <f>+E47</f>
        <v>0.0041</v>
      </c>
      <c r="H47" s="80" t="s">
        <v>21</v>
      </c>
      <c r="I47" s="80" t="s">
        <v>172</v>
      </c>
      <c r="J47" s="84" t="s">
        <v>173</v>
      </c>
      <c r="K47" s="1"/>
      <c r="M47" s="32">
        <v>1</v>
      </c>
    </row>
    <row r="48" spans="1:130" s="36" customFormat="1" ht="25.5" customHeight="1">
      <c r="A48" s="23" t="s">
        <v>11</v>
      </c>
      <c r="B48" s="58" t="s">
        <v>184</v>
      </c>
      <c r="C48" s="58"/>
      <c r="D48" s="58"/>
      <c r="E48" s="58"/>
      <c r="F48" s="58"/>
      <c r="G48" s="58"/>
      <c r="H48" s="58"/>
      <c r="I48" s="58"/>
      <c r="J48" s="58"/>
      <c r="K48" s="55"/>
      <c r="M48" s="36">
        <f>SUM(M50:M50)</f>
        <v>1</v>
      </c>
      <c r="BG48" s="39"/>
      <c r="BH48" s="39"/>
      <c r="BI48" s="39"/>
      <c r="BJ48" s="39"/>
      <c r="BK48" s="39"/>
      <c r="BL48" s="39"/>
      <c r="BM48" s="39"/>
      <c r="BN48" s="39"/>
      <c r="BO48" s="39"/>
      <c r="BP48" s="39"/>
      <c r="BQ48" s="39"/>
      <c r="BR48" s="39"/>
      <c r="BS48" s="39"/>
      <c r="BT48" s="39"/>
      <c r="BU48" s="39"/>
      <c r="BV48" s="39"/>
      <c r="BW48" s="39"/>
      <c r="BX48" s="39"/>
      <c r="BY48" s="39"/>
      <c r="BZ48" s="39"/>
      <c r="CA48" s="39"/>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row>
    <row r="49" spans="1:73" s="30" customFormat="1" ht="173.25">
      <c r="A49" s="1">
        <v>34</v>
      </c>
      <c r="B49" s="2" t="s">
        <v>28</v>
      </c>
      <c r="C49" s="1" t="s">
        <v>29</v>
      </c>
      <c r="D49" s="1" t="s">
        <v>30</v>
      </c>
      <c r="E49" s="5">
        <f>1.1225+0.0905</f>
        <v>1.213</v>
      </c>
      <c r="F49" s="1"/>
      <c r="G49" s="4"/>
      <c r="H49" s="1" t="s">
        <v>21</v>
      </c>
      <c r="I49" s="1" t="s">
        <v>31</v>
      </c>
      <c r="J49" s="42" t="s">
        <v>205</v>
      </c>
      <c r="K49" s="1"/>
      <c r="L49" s="29" t="s">
        <v>32</v>
      </c>
      <c r="M49" s="29">
        <v>1</v>
      </c>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BG49" s="16" t="s">
        <v>142</v>
      </c>
      <c r="BH49" s="40">
        <f>E49</f>
        <v>1.213</v>
      </c>
      <c r="BI49" s="16">
        <v>1</v>
      </c>
      <c r="BJ49" s="16"/>
      <c r="BK49" s="16"/>
      <c r="BL49" s="16"/>
      <c r="BM49" s="16"/>
      <c r="BN49" s="16"/>
      <c r="BO49" s="16"/>
      <c r="BP49" s="16"/>
      <c r="BQ49" s="16"/>
      <c r="BR49" s="16"/>
      <c r="BS49" s="16"/>
      <c r="BT49" s="16"/>
      <c r="BU49" s="16"/>
    </row>
    <row r="50" spans="1:90" s="16" customFormat="1" ht="189" customHeight="1">
      <c r="A50" s="1">
        <v>35</v>
      </c>
      <c r="B50" s="2" t="s">
        <v>18</v>
      </c>
      <c r="C50" s="6" t="s">
        <v>19</v>
      </c>
      <c r="D50" s="1" t="s">
        <v>20</v>
      </c>
      <c r="E50" s="5">
        <v>0.0402</v>
      </c>
      <c r="F50" s="1"/>
      <c r="G50" s="5"/>
      <c r="H50" s="1" t="s">
        <v>21</v>
      </c>
      <c r="I50" s="1" t="s">
        <v>22</v>
      </c>
      <c r="J50" s="42" t="s">
        <v>212</v>
      </c>
      <c r="K50" s="1"/>
      <c r="L50" s="26" t="s">
        <v>23</v>
      </c>
      <c r="M50" s="26">
        <v>1</v>
      </c>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BG50" s="16" t="s">
        <v>140</v>
      </c>
      <c r="BH50" s="40">
        <f aca="true" t="shared" si="2" ref="BH50:BH62">E50</f>
        <v>0.0402</v>
      </c>
      <c r="BI50" s="16">
        <v>1</v>
      </c>
      <c r="CB50" s="30"/>
      <c r="CC50" s="30"/>
      <c r="CD50" s="30"/>
      <c r="CE50" s="30"/>
      <c r="CF50" s="30"/>
      <c r="CG50" s="30"/>
      <c r="CH50" s="30"/>
      <c r="CI50" s="30"/>
      <c r="CJ50" s="30"/>
      <c r="CK50" s="30"/>
      <c r="CL50" s="30"/>
    </row>
    <row r="51" spans="1:90" s="16" customFormat="1" ht="63">
      <c r="A51" s="1">
        <v>36</v>
      </c>
      <c r="B51" s="12" t="s">
        <v>24</v>
      </c>
      <c r="C51" s="15" t="s">
        <v>19</v>
      </c>
      <c r="D51" s="10" t="s">
        <v>25</v>
      </c>
      <c r="E51" s="11">
        <v>0.0444</v>
      </c>
      <c r="F51" s="20"/>
      <c r="G51" s="18"/>
      <c r="H51" s="20" t="s">
        <v>21</v>
      </c>
      <c r="I51" s="10" t="s">
        <v>26</v>
      </c>
      <c r="J51" s="44" t="s">
        <v>193</v>
      </c>
      <c r="K51" s="1"/>
      <c r="L51" s="16" t="s">
        <v>64</v>
      </c>
      <c r="M51" s="16">
        <v>1</v>
      </c>
      <c r="BG51" s="16" t="s">
        <v>142</v>
      </c>
      <c r="BH51" s="40">
        <f t="shared" si="2"/>
        <v>0.0444</v>
      </c>
      <c r="BI51" s="16">
        <v>1</v>
      </c>
      <c r="CB51" s="30"/>
      <c r="CC51" s="30"/>
      <c r="CD51" s="30"/>
      <c r="CE51" s="30"/>
      <c r="CF51" s="30"/>
      <c r="CG51" s="30"/>
      <c r="CH51" s="30"/>
      <c r="CI51" s="30"/>
      <c r="CJ51" s="30"/>
      <c r="CK51" s="30"/>
      <c r="CL51" s="30"/>
    </row>
    <row r="52" spans="1:90" s="28" customFormat="1" ht="45.75" customHeight="1">
      <c r="A52" s="1">
        <v>37</v>
      </c>
      <c r="B52" s="7" t="s">
        <v>67</v>
      </c>
      <c r="C52" s="1" t="s">
        <v>19</v>
      </c>
      <c r="D52" s="6" t="s">
        <v>68</v>
      </c>
      <c r="E52" s="5">
        <v>0.0161</v>
      </c>
      <c r="F52" s="1"/>
      <c r="G52" s="5"/>
      <c r="H52" s="1" t="s">
        <v>21</v>
      </c>
      <c r="I52" s="1" t="s">
        <v>69</v>
      </c>
      <c r="J52" s="43" t="s">
        <v>195</v>
      </c>
      <c r="K52" s="1"/>
      <c r="L52" s="31" t="s">
        <v>70</v>
      </c>
      <c r="M52" s="31">
        <v>1</v>
      </c>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BG52" s="16" t="s">
        <v>141</v>
      </c>
      <c r="BH52" s="40">
        <f t="shared" si="2"/>
        <v>0.0161</v>
      </c>
      <c r="BI52" s="16">
        <v>1</v>
      </c>
      <c r="BJ52" s="16"/>
      <c r="BK52" s="16"/>
      <c r="BL52" s="16"/>
      <c r="BM52" s="16"/>
      <c r="BN52" s="16"/>
      <c r="BO52" s="16"/>
      <c r="BP52" s="16"/>
      <c r="BQ52" s="16"/>
      <c r="BR52" s="16"/>
      <c r="BS52" s="16"/>
      <c r="BT52" s="16"/>
      <c r="BU52" s="16"/>
      <c r="CB52" s="30"/>
      <c r="CC52" s="30"/>
      <c r="CD52" s="30"/>
      <c r="CE52" s="30"/>
      <c r="CF52" s="30"/>
      <c r="CG52" s="30"/>
      <c r="CH52" s="30"/>
      <c r="CI52" s="30"/>
      <c r="CJ52" s="30"/>
      <c r="CK52" s="30"/>
      <c r="CL52" s="30"/>
    </row>
    <row r="53" spans="1:223" s="28" customFormat="1" ht="109.5" customHeight="1">
      <c r="A53" s="1">
        <v>38</v>
      </c>
      <c r="B53" s="12" t="s">
        <v>71</v>
      </c>
      <c r="C53" s="15" t="s">
        <v>19</v>
      </c>
      <c r="D53" s="10" t="s">
        <v>20</v>
      </c>
      <c r="E53" s="11">
        <v>0.0466</v>
      </c>
      <c r="F53" s="20"/>
      <c r="G53" s="18"/>
      <c r="H53" s="20" t="s">
        <v>21</v>
      </c>
      <c r="I53" s="10" t="s">
        <v>72</v>
      </c>
      <c r="J53" s="42" t="s">
        <v>213</v>
      </c>
      <c r="K53" s="1"/>
      <c r="L53" s="16" t="s">
        <v>27</v>
      </c>
      <c r="M53" s="16">
        <v>1</v>
      </c>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t="s">
        <v>141</v>
      </c>
      <c r="BH53" s="40">
        <f t="shared" si="2"/>
        <v>0.0466</v>
      </c>
      <c r="BI53" s="16">
        <v>1</v>
      </c>
      <c r="BJ53" s="16"/>
      <c r="BK53" s="16"/>
      <c r="BL53" s="16"/>
      <c r="BM53" s="16"/>
      <c r="BN53" s="16"/>
      <c r="BO53" s="16"/>
      <c r="BP53" s="16"/>
      <c r="BQ53" s="16"/>
      <c r="BR53" s="16"/>
      <c r="BS53" s="16"/>
      <c r="BT53" s="16"/>
      <c r="BU53" s="16"/>
      <c r="BV53" s="16"/>
      <c r="BW53" s="16"/>
      <c r="BX53" s="16"/>
      <c r="BY53" s="16"/>
      <c r="BZ53" s="16"/>
      <c r="CA53" s="16"/>
      <c r="CB53" s="30"/>
      <c r="CC53" s="30"/>
      <c r="CD53" s="30"/>
      <c r="CE53" s="30"/>
      <c r="CF53" s="30"/>
      <c r="CG53" s="30"/>
      <c r="CH53" s="30"/>
      <c r="CI53" s="30"/>
      <c r="CJ53" s="30"/>
      <c r="CK53" s="30"/>
      <c r="CL53" s="30"/>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row>
    <row r="54" spans="1:73" s="30" customFormat="1" ht="45" customHeight="1">
      <c r="A54" s="1">
        <v>39</v>
      </c>
      <c r="B54" s="2" t="s">
        <v>73</v>
      </c>
      <c r="C54" s="6" t="s">
        <v>19</v>
      </c>
      <c r="D54" s="1" t="s">
        <v>20</v>
      </c>
      <c r="E54" s="5">
        <v>0.02554</v>
      </c>
      <c r="F54" s="1"/>
      <c r="G54" s="5"/>
      <c r="H54" s="1" t="s">
        <v>21</v>
      </c>
      <c r="I54" s="1" t="s">
        <v>74</v>
      </c>
      <c r="J54" s="42" t="s">
        <v>194</v>
      </c>
      <c r="K54" s="1"/>
      <c r="L54" s="29" t="s">
        <v>75</v>
      </c>
      <c r="M54" s="29">
        <v>1</v>
      </c>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BG54" s="16" t="s">
        <v>141</v>
      </c>
      <c r="BH54" s="40">
        <f t="shared" si="2"/>
        <v>0.02554</v>
      </c>
      <c r="BI54" s="16">
        <v>1</v>
      </c>
      <c r="BJ54" s="16"/>
      <c r="BK54" s="16"/>
      <c r="BL54" s="16"/>
      <c r="BM54" s="16"/>
      <c r="BN54" s="16"/>
      <c r="BO54" s="16"/>
      <c r="BP54" s="16"/>
      <c r="BQ54" s="16"/>
      <c r="BR54" s="16"/>
      <c r="BS54" s="16"/>
      <c r="BT54" s="16"/>
      <c r="BU54" s="16"/>
    </row>
    <row r="55" spans="1:90" s="27" customFormat="1" ht="110.25">
      <c r="A55" s="1">
        <v>40</v>
      </c>
      <c r="B55" s="2" t="s">
        <v>219</v>
      </c>
      <c r="C55" s="1" t="s">
        <v>51</v>
      </c>
      <c r="D55" s="1" t="s">
        <v>35</v>
      </c>
      <c r="E55" s="5">
        <v>0.3535</v>
      </c>
      <c r="F55" s="9"/>
      <c r="G55" s="5"/>
      <c r="H55" s="1" t="s">
        <v>21</v>
      </c>
      <c r="I55" s="1" t="s">
        <v>52</v>
      </c>
      <c r="J55" s="42" t="s">
        <v>156</v>
      </c>
      <c r="K55" s="1" t="s">
        <v>189</v>
      </c>
      <c r="L55" s="14" t="s">
        <v>53</v>
      </c>
      <c r="M55" s="14">
        <v>1</v>
      </c>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BG55" s="16" t="s">
        <v>140</v>
      </c>
      <c r="BH55" s="40">
        <f t="shared" si="2"/>
        <v>0.3535</v>
      </c>
      <c r="BI55" s="16">
        <v>1</v>
      </c>
      <c r="BJ55" s="16"/>
      <c r="BK55" s="16"/>
      <c r="BL55" s="16"/>
      <c r="BM55" s="16"/>
      <c r="BN55" s="16"/>
      <c r="BO55" s="16"/>
      <c r="BP55" s="16"/>
      <c r="BQ55" s="16"/>
      <c r="BR55" s="16"/>
      <c r="BS55" s="16"/>
      <c r="BT55" s="16"/>
      <c r="BU55" s="16"/>
      <c r="CB55" s="30"/>
      <c r="CC55" s="30"/>
      <c r="CD55" s="30"/>
      <c r="CE55" s="30"/>
      <c r="CF55" s="30"/>
      <c r="CG55" s="30"/>
      <c r="CH55" s="30"/>
      <c r="CI55" s="30"/>
      <c r="CJ55" s="30"/>
      <c r="CK55" s="30"/>
      <c r="CL55" s="30"/>
    </row>
    <row r="56" spans="1:90" ht="219.75" customHeight="1">
      <c r="A56" s="1">
        <v>41</v>
      </c>
      <c r="B56" s="19" t="s">
        <v>130</v>
      </c>
      <c r="C56" s="1" t="s">
        <v>51</v>
      </c>
      <c r="D56" s="13" t="s">
        <v>35</v>
      </c>
      <c r="E56" s="21">
        <v>0.2213</v>
      </c>
      <c r="F56" s="13"/>
      <c r="G56" s="21"/>
      <c r="H56" s="13" t="s">
        <v>21</v>
      </c>
      <c r="I56" s="13" t="s">
        <v>131</v>
      </c>
      <c r="J56" s="45" t="s">
        <v>209</v>
      </c>
      <c r="K56" s="1" t="s">
        <v>189</v>
      </c>
      <c r="L56" s="41" t="s">
        <v>39</v>
      </c>
      <c r="M56" s="22">
        <v>1</v>
      </c>
      <c r="BG56" s="16" t="s">
        <v>140</v>
      </c>
      <c r="BH56" s="40">
        <f t="shared" si="2"/>
        <v>0.2213</v>
      </c>
      <c r="BI56" s="16">
        <v>1</v>
      </c>
      <c r="BJ56" s="16"/>
      <c r="BK56" s="16"/>
      <c r="BL56" s="16"/>
      <c r="BM56" s="16"/>
      <c r="BN56" s="16"/>
      <c r="BO56" s="16"/>
      <c r="BP56" s="16"/>
      <c r="BQ56" s="16"/>
      <c r="BR56" s="16"/>
      <c r="BS56" s="16"/>
      <c r="BT56" s="16"/>
      <c r="BU56" s="16"/>
      <c r="CB56" s="30"/>
      <c r="CC56" s="30"/>
      <c r="CD56" s="30"/>
      <c r="CE56" s="30"/>
      <c r="CF56" s="30"/>
      <c r="CG56" s="30"/>
      <c r="CH56" s="30"/>
      <c r="CI56" s="30"/>
      <c r="CJ56" s="30"/>
      <c r="CK56" s="30"/>
      <c r="CL56" s="30"/>
    </row>
    <row r="57" spans="1:90" ht="192.75" customHeight="1">
      <c r="A57" s="1">
        <v>42</v>
      </c>
      <c r="B57" s="12" t="s">
        <v>114</v>
      </c>
      <c r="C57" s="15" t="s">
        <v>51</v>
      </c>
      <c r="D57" s="10" t="s">
        <v>35</v>
      </c>
      <c r="E57" s="11">
        <v>0.3201</v>
      </c>
      <c r="F57" s="20"/>
      <c r="G57" s="18"/>
      <c r="H57" s="20" t="s">
        <v>21</v>
      </c>
      <c r="I57" s="10" t="s">
        <v>113</v>
      </c>
      <c r="J57" s="44" t="s">
        <v>233</v>
      </c>
      <c r="K57" s="4"/>
      <c r="L57" s="22" t="s">
        <v>32</v>
      </c>
      <c r="M57" s="22">
        <v>1</v>
      </c>
      <c r="P57" s="22">
        <v>1</v>
      </c>
      <c r="BG57" s="16" t="s">
        <v>141</v>
      </c>
      <c r="BH57" s="40">
        <f t="shared" si="2"/>
        <v>0.3201</v>
      </c>
      <c r="BI57" s="16">
        <v>1</v>
      </c>
      <c r="BJ57" s="16">
        <v>1</v>
      </c>
      <c r="BK57" s="16"/>
      <c r="BL57" s="16"/>
      <c r="BM57" s="16"/>
      <c r="BN57" s="16"/>
      <c r="BO57" s="16"/>
      <c r="BP57" s="16"/>
      <c r="BQ57" s="16"/>
      <c r="BR57" s="16"/>
      <c r="BS57" s="16"/>
      <c r="BT57" s="16"/>
      <c r="BU57" s="16"/>
      <c r="CB57" s="30"/>
      <c r="CC57" s="30"/>
      <c r="CD57" s="30"/>
      <c r="CE57" s="30"/>
      <c r="CF57" s="30"/>
      <c r="CG57" s="30"/>
      <c r="CH57" s="30"/>
      <c r="CI57" s="30"/>
      <c r="CJ57" s="30"/>
      <c r="CK57" s="30"/>
      <c r="CL57" s="30"/>
    </row>
    <row r="58" spans="1:73" s="30" customFormat="1" ht="141.75">
      <c r="A58" s="1">
        <v>43</v>
      </c>
      <c r="B58" s="2" t="s">
        <v>100</v>
      </c>
      <c r="C58" s="1" t="s">
        <v>83</v>
      </c>
      <c r="D58" s="1" t="s">
        <v>77</v>
      </c>
      <c r="E58" s="5">
        <v>0.0407</v>
      </c>
      <c r="F58" s="1"/>
      <c r="G58" s="4"/>
      <c r="H58" s="1" t="s">
        <v>21</v>
      </c>
      <c r="I58" s="1" t="s">
        <v>101</v>
      </c>
      <c r="J58" s="42" t="s">
        <v>154</v>
      </c>
      <c r="K58" s="1"/>
      <c r="L58" s="29" t="s">
        <v>57</v>
      </c>
      <c r="M58" s="29">
        <v>1</v>
      </c>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BG58" s="16" t="s">
        <v>142</v>
      </c>
      <c r="BH58" s="40">
        <f t="shared" si="2"/>
        <v>0.0407</v>
      </c>
      <c r="BI58" s="16">
        <v>1</v>
      </c>
      <c r="BJ58" s="16">
        <v>2</v>
      </c>
      <c r="BK58" s="16"/>
      <c r="BL58" s="16"/>
      <c r="BM58" s="16"/>
      <c r="BN58" s="16"/>
      <c r="BO58" s="16"/>
      <c r="BP58" s="16"/>
      <c r="BQ58" s="16"/>
      <c r="BR58" s="16"/>
      <c r="BS58" s="16"/>
      <c r="BT58" s="16"/>
      <c r="BU58" s="16"/>
    </row>
    <row r="59" spans="1:90" s="16" customFormat="1" ht="47.25">
      <c r="A59" s="1">
        <v>44</v>
      </c>
      <c r="B59" s="2" t="s">
        <v>220</v>
      </c>
      <c r="C59" s="1" t="s">
        <v>105</v>
      </c>
      <c r="D59" s="1" t="s">
        <v>77</v>
      </c>
      <c r="E59" s="5">
        <v>0.1156</v>
      </c>
      <c r="F59" s="1"/>
      <c r="G59" s="5"/>
      <c r="H59" s="1" t="s">
        <v>21</v>
      </c>
      <c r="I59" s="1" t="s">
        <v>50</v>
      </c>
      <c r="J59" s="42" t="s">
        <v>155</v>
      </c>
      <c r="K59" s="1" t="s">
        <v>188</v>
      </c>
      <c r="L59" s="26" t="s">
        <v>23</v>
      </c>
      <c r="M59" s="26">
        <v>1</v>
      </c>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BG59" s="16" t="s">
        <v>140</v>
      </c>
      <c r="BH59" s="40">
        <f t="shared" si="2"/>
        <v>0.1156</v>
      </c>
      <c r="BI59" s="16">
        <v>1</v>
      </c>
      <c r="CB59" s="30"/>
      <c r="CC59" s="30"/>
      <c r="CD59" s="30"/>
      <c r="CE59" s="30"/>
      <c r="CF59" s="30"/>
      <c r="CG59" s="30"/>
      <c r="CH59" s="30"/>
      <c r="CI59" s="30"/>
      <c r="CJ59" s="30"/>
      <c r="CK59" s="30"/>
      <c r="CL59" s="30"/>
    </row>
    <row r="60" spans="1:90" ht="120" customHeight="1">
      <c r="A60" s="1">
        <v>45</v>
      </c>
      <c r="B60" s="12" t="s">
        <v>127</v>
      </c>
      <c r="C60" s="15" t="s">
        <v>105</v>
      </c>
      <c r="D60" s="10" t="s">
        <v>35</v>
      </c>
      <c r="E60" s="11">
        <v>0.2096</v>
      </c>
      <c r="F60" s="20"/>
      <c r="G60" s="18"/>
      <c r="H60" s="20" t="s">
        <v>21</v>
      </c>
      <c r="I60" s="10" t="s">
        <v>128</v>
      </c>
      <c r="J60" s="42" t="s">
        <v>158</v>
      </c>
      <c r="K60" s="8"/>
      <c r="L60" s="41" t="s">
        <v>39</v>
      </c>
      <c r="M60" s="22">
        <v>1</v>
      </c>
      <c r="BG60" s="16" t="s">
        <v>141</v>
      </c>
      <c r="BH60" s="40">
        <f t="shared" si="2"/>
        <v>0.2096</v>
      </c>
      <c r="BI60" s="16">
        <v>1</v>
      </c>
      <c r="BJ60" s="16">
        <v>2</v>
      </c>
      <c r="BK60" s="16"/>
      <c r="BL60" s="16"/>
      <c r="BM60" s="16"/>
      <c r="BN60" s="16"/>
      <c r="BO60" s="16"/>
      <c r="BP60" s="16"/>
      <c r="BQ60" s="16"/>
      <c r="BR60" s="16"/>
      <c r="BS60" s="16"/>
      <c r="BT60" s="16"/>
      <c r="BU60" s="16"/>
      <c r="CB60" s="30"/>
      <c r="CC60" s="30"/>
      <c r="CD60" s="30"/>
      <c r="CE60" s="30"/>
      <c r="CF60" s="30"/>
      <c r="CG60" s="30"/>
      <c r="CH60" s="30"/>
      <c r="CI60" s="30"/>
      <c r="CJ60" s="30"/>
      <c r="CK60" s="30"/>
      <c r="CL60" s="30"/>
    </row>
    <row r="61" spans="1:223" s="28" customFormat="1" ht="47.25">
      <c r="A61" s="1">
        <v>46</v>
      </c>
      <c r="B61" s="12" t="s">
        <v>40</v>
      </c>
      <c r="C61" s="15" t="s">
        <v>34</v>
      </c>
      <c r="D61" s="10" t="s">
        <v>41</v>
      </c>
      <c r="E61" s="11">
        <v>0.0015</v>
      </c>
      <c r="F61" s="20"/>
      <c r="G61" s="18"/>
      <c r="H61" s="20" t="s">
        <v>21</v>
      </c>
      <c r="I61" s="10" t="s">
        <v>157</v>
      </c>
      <c r="J61" s="44" t="s">
        <v>192</v>
      </c>
      <c r="K61" s="1"/>
      <c r="L61" s="26" t="s">
        <v>42</v>
      </c>
      <c r="M61" s="26">
        <v>1</v>
      </c>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16"/>
      <c r="AR61" s="16"/>
      <c r="AS61" s="16"/>
      <c r="AT61" s="16"/>
      <c r="AU61" s="16"/>
      <c r="AV61" s="16"/>
      <c r="AW61" s="16"/>
      <c r="AX61" s="16"/>
      <c r="AY61" s="16"/>
      <c r="AZ61" s="16"/>
      <c r="BA61" s="16"/>
      <c r="BB61" s="16"/>
      <c r="BC61" s="16"/>
      <c r="BD61" s="16"/>
      <c r="BE61" s="16"/>
      <c r="BF61" s="16"/>
      <c r="BG61" s="16" t="s">
        <v>142</v>
      </c>
      <c r="BH61" s="40">
        <f t="shared" si="2"/>
        <v>0.0015</v>
      </c>
      <c r="BI61" s="16">
        <v>1</v>
      </c>
      <c r="BJ61" s="16"/>
      <c r="BK61" s="16"/>
      <c r="BL61" s="16"/>
      <c r="BM61" s="16"/>
      <c r="BN61" s="16"/>
      <c r="BO61" s="16"/>
      <c r="BP61" s="16"/>
      <c r="BQ61" s="16"/>
      <c r="BR61" s="16"/>
      <c r="BS61" s="16"/>
      <c r="BT61" s="16"/>
      <c r="BU61" s="16"/>
      <c r="BV61" s="16"/>
      <c r="BW61" s="16"/>
      <c r="BX61" s="16"/>
      <c r="BY61" s="16"/>
      <c r="BZ61" s="16"/>
      <c r="CA61" s="16"/>
      <c r="CB61" s="30"/>
      <c r="CC61" s="30"/>
      <c r="CD61" s="30"/>
      <c r="CE61" s="30"/>
      <c r="CF61" s="30"/>
      <c r="CG61" s="30"/>
      <c r="CH61" s="30"/>
      <c r="CI61" s="30"/>
      <c r="CJ61" s="30"/>
      <c r="CK61" s="30"/>
      <c r="CL61" s="30"/>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row>
    <row r="62" spans="1:73" s="30" customFormat="1" ht="39.75" customHeight="1">
      <c r="A62" s="1">
        <v>47</v>
      </c>
      <c r="B62" s="2" t="s">
        <v>174</v>
      </c>
      <c r="C62" s="1" t="s">
        <v>137</v>
      </c>
      <c r="D62" s="1" t="s">
        <v>110</v>
      </c>
      <c r="E62" s="3" t="e">
        <f>SUM(#REF!)</f>
        <v>#REF!</v>
      </c>
      <c r="F62" s="1"/>
      <c r="G62" s="4"/>
      <c r="H62" s="1" t="s">
        <v>21</v>
      </c>
      <c r="I62" s="1" t="s">
        <v>21</v>
      </c>
      <c r="J62" s="2" t="s">
        <v>175</v>
      </c>
      <c r="K62" s="8"/>
      <c r="L62" s="29"/>
      <c r="M62" s="29">
        <v>1</v>
      </c>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BG62" s="16" t="s">
        <v>141</v>
      </c>
      <c r="BH62" s="40" t="e">
        <f t="shared" si="2"/>
        <v>#REF!</v>
      </c>
      <c r="BI62" s="16">
        <v>1</v>
      </c>
      <c r="BJ62" s="16"/>
      <c r="BK62" s="16"/>
      <c r="BL62" s="16"/>
      <c r="BM62" s="16"/>
      <c r="BN62" s="16"/>
      <c r="BO62" s="16"/>
      <c r="BP62" s="16"/>
      <c r="BQ62" s="16"/>
      <c r="BR62" s="16"/>
      <c r="BS62" s="16"/>
      <c r="BT62" s="16"/>
      <c r="BU62" s="16"/>
    </row>
    <row r="63" spans="1:16" s="32" customFormat="1" ht="43.5" customHeight="1">
      <c r="A63" s="49" t="s">
        <v>12</v>
      </c>
      <c r="B63" s="60" t="s">
        <v>196</v>
      </c>
      <c r="C63" s="60"/>
      <c r="D63" s="60"/>
      <c r="E63" s="60"/>
      <c r="F63" s="60"/>
      <c r="G63" s="60"/>
      <c r="H63" s="60"/>
      <c r="I63" s="60"/>
      <c r="J63" s="60"/>
      <c r="K63" s="55"/>
      <c r="M63" s="32" t="e">
        <f>M64+#REF!+#REF!</f>
        <v>#REF!</v>
      </c>
      <c r="P63" s="32" t="s">
        <v>118</v>
      </c>
    </row>
    <row r="64" spans="1:130" s="36" customFormat="1" ht="42" customHeight="1">
      <c r="A64" s="23" t="s">
        <v>13</v>
      </c>
      <c r="B64" s="58" t="s">
        <v>197</v>
      </c>
      <c r="C64" s="58"/>
      <c r="D64" s="58"/>
      <c r="E64" s="58"/>
      <c r="F64" s="58"/>
      <c r="G64" s="58"/>
      <c r="H64" s="58"/>
      <c r="I64" s="58"/>
      <c r="J64" s="58"/>
      <c r="K64" s="55"/>
      <c r="M64" s="36">
        <f>SUM(M66:M109)</f>
        <v>1</v>
      </c>
      <c r="BG64" s="39"/>
      <c r="BH64" s="39"/>
      <c r="BI64" s="39"/>
      <c r="BJ64" s="39"/>
      <c r="BK64" s="39"/>
      <c r="BL64" s="39"/>
      <c r="BM64" s="39"/>
      <c r="BN64" s="39"/>
      <c r="BO64" s="39"/>
      <c r="BP64" s="39"/>
      <c r="BQ64" s="39"/>
      <c r="BR64" s="39"/>
      <c r="BS64" s="39"/>
      <c r="BT64" s="39"/>
      <c r="BU64" s="39"/>
      <c r="BV64" s="39"/>
      <c r="BW64" s="39"/>
      <c r="BX64" s="39"/>
      <c r="BY64" s="39"/>
      <c r="BZ64" s="39"/>
      <c r="CA64" s="39"/>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row>
    <row r="65" spans="1:12" s="54" customFormat="1" ht="89.25" customHeight="1">
      <c r="A65" s="80">
        <v>48</v>
      </c>
      <c r="B65" s="90" t="s">
        <v>201</v>
      </c>
      <c r="C65" s="91" t="s">
        <v>49</v>
      </c>
      <c r="D65" s="92" t="s">
        <v>35</v>
      </c>
      <c r="E65" s="93">
        <v>0.015</v>
      </c>
      <c r="F65" s="92"/>
      <c r="G65" s="94">
        <v>0.015</v>
      </c>
      <c r="H65" s="92" t="s">
        <v>21</v>
      </c>
      <c r="I65" s="92" t="s">
        <v>202</v>
      </c>
      <c r="J65" s="84" t="s">
        <v>239</v>
      </c>
      <c r="K65" s="1"/>
      <c r="L65" s="29" t="s">
        <v>27</v>
      </c>
    </row>
    <row r="66" spans="1:130" s="36" customFormat="1" ht="25.5" customHeight="1">
      <c r="A66" s="23" t="s">
        <v>10</v>
      </c>
      <c r="B66" s="58" t="s">
        <v>203</v>
      </c>
      <c r="C66" s="58"/>
      <c r="D66" s="58"/>
      <c r="E66" s="58"/>
      <c r="F66" s="58"/>
      <c r="G66" s="58"/>
      <c r="H66" s="58"/>
      <c r="I66" s="58"/>
      <c r="J66" s="58"/>
      <c r="K66" s="55"/>
      <c r="M66" s="36">
        <f>SUM(M69:M112)</f>
        <v>0</v>
      </c>
      <c r="BG66" s="39"/>
      <c r="BH66" s="39"/>
      <c r="BI66" s="39"/>
      <c r="BJ66" s="39"/>
      <c r="BK66" s="39"/>
      <c r="BL66" s="39"/>
      <c r="BM66" s="39"/>
      <c r="BN66" s="39"/>
      <c r="BO66" s="39"/>
      <c r="BP66" s="39"/>
      <c r="BQ66" s="39"/>
      <c r="BR66" s="39"/>
      <c r="BS66" s="39"/>
      <c r="BT66" s="39"/>
      <c r="BU66" s="39"/>
      <c r="BV66" s="39"/>
      <c r="BW66" s="39"/>
      <c r="BX66" s="39"/>
      <c r="BY66" s="39"/>
      <c r="BZ66" s="39"/>
      <c r="CA66" s="39"/>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row>
    <row r="67" spans="1:90" s="50" customFormat="1" ht="252.75" customHeight="1">
      <c r="A67" s="1">
        <v>49</v>
      </c>
      <c r="B67" s="51" t="s">
        <v>198</v>
      </c>
      <c r="C67" s="6" t="s">
        <v>61</v>
      </c>
      <c r="D67" s="52" t="s">
        <v>199</v>
      </c>
      <c r="E67" s="53">
        <f>0.15497</f>
        <v>0.15497</v>
      </c>
      <c r="F67" s="13"/>
      <c r="G67" s="21"/>
      <c r="H67" s="13" t="s">
        <v>21</v>
      </c>
      <c r="I67" s="52" t="s">
        <v>200</v>
      </c>
      <c r="J67" s="42" t="s">
        <v>222</v>
      </c>
      <c r="K67" s="47"/>
      <c r="L67" s="50" t="s">
        <v>39</v>
      </c>
      <c r="CB67" s="48"/>
      <c r="CC67" s="48"/>
      <c r="CD67" s="48"/>
      <c r="CE67" s="48"/>
      <c r="CF67" s="48"/>
      <c r="CG67" s="48"/>
      <c r="CH67" s="48"/>
      <c r="CI67" s="48"/>
      <c r="CJ67" s="48"/>
      <c r="CK67" s="48"/>
      <c r="CL67" s="48"/>
    </row>
    <row r="68" spans="1:90" ht="54.75" customHeight="1">
      <c r="A68" s="1">
        <v>50</v>
      </c>
      <c r="B68" s="12" t="s">
        <v>207</v>
      </c>
      <c r="C68" s="15" t="s">
        <v>65</v>
      </c>
      <c r="D68" s="10" t="s">
        <v>35</v>
      </c>
      <c r="E68" s="11">
        <v>0.2152</v>
      </c>
      <c r="F68" s="20"/>
      <c r="G68" s="18"/>
      <c r="H68" s="20" t="s">
        <v>21</v>
      </c>
      <c r="I68" s="10" t="s">
        <v>210</v>
      </c>
      <c r="J68" s="42" t="s">
        <v>191</v>
      </c>
      <c r="K68" s="1"/>
      <c r="L68" s="41" t="s">
        <v>143</v>
      </c>
      <c r="M68" s="22">
        <v>1</v>
      </c>
      <c r="BG68" s="16" t="s">
        <v>141</v>
      </c>
      <c r="BH68" s="40">
        <f>E68</f>
        <v>0.2152</v>
      </c>
      <c r="BI68" s="16">
        <v>1</v>
      </c>
      <c r="BJ68" s="16"/>
      <c r="BK68" s="16"/>
      <c r="BL68" s="16"/>
      <c r="BM68" s="16"/>
      <c r="BN68" s="16"/>
      <c r="BO68" s="16"/>
      <c r="BP68" s="16"/>
      <c r="BQ68" s="16"/>
      <c r="BR68" s="16"/>
      <c r="BS68" s="16"/>
      <c r="BT68" s="16"/>
      <c r="BU68" s="16"/>
      <c r="CB68" s="30"/>
      <c r="CC68" s="30"/>
      <c r="CD68" s="30"/>
      <c r="CE68" s="30"/>
      <c r="CF68" s="30"/>
      <c r="CG68" s="30"/>
      <c r="CH68" s="30"/>
      <c r="CI68" s="30"/>
      <c r="CJ68" s="30"/>
      <c r="CK68" s="30"/>
      <c r="CL68" s="30"/>
    </row>
  </sheetData>
  <sheetProtection/>
  <mergeCells count="23">
    <mergeCell ref="B40:J40"/>
    <mergeCell ref="B6:J6"/>
    <mergeCell ref="B7:J7"/>
    <mergeCell ref="B20:J20"/>
    <mergeCell ref="B33:J33"/>
    <mergeCell ref="B37:J37"/>
    <mergeCell ref="K3:K5"/>
    <mergeCell ref="A1:C1"/>
    <mergeCell ref="A2:K2"/>
    <mergeCell ref="A3:A5"/>
    <mergeCell ref="B3:B5"/>
    <mergeCell ref="C3:C5"/>
    <mergeCell ref="D3:D5"/>
    <mergeCell ref="B66:J66"/>
    <mergeCell ref="E3:E5"/>
    <mergeCell ref="F3:G4"/>
    <mergeCell ref="H3:I4"/>
    <mergeCell ref="J3:J5"/>
    <mergeCell ref="B63:J63"/>
    <mergeCell ref="B64:J64"/>
    <mergeCell ref="B38:J38"/>
    <mergeCell ref="B41:J41"/>
    <mergeCell ref="B48:J48"/>
  </mergeCells>
  <printOptions horizontalCentered="1"/>
  <pageMargins left="0.25" right="0.25" top="0.75" bottom="0.25" header="0.3" footer="0.3"/>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 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HTVN</dc:creator>
  <cp:keywords/>
  <dc:description/>
  <cp:lastModifiedBy>MINH</cp:lastModifiedBy>
  <cp:lastPrinted>2020-09-24T02:07:50Z</cp:lastPrinted>
  <dcterms:created xsi:type="dcterms:W3CDTF">2019-09-16T13:18:05Z</dcterms:created>
  <dcterms:modified xsi:type="dcterms:W3CDTF">2020-10-19T10:03:08Z</dcterms:modified>
  <cp:category/>
  <cp:version/>
  <cp:contentType/>
  <cp:contentStatus/>
</cp:coreProperties>
</file>